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7400" windowHeight="7050" activeTab="0"/>
  </bookViews>
  <sheets>
    <sheet name="Лист1" sheetId="1" r:id="rId1"/>
  </sheets>
  <definedNames/>
  <calcPr fullCalcOnLoad="1"/>
</workbook>
</file>

<file path=xl/sharedStrings.xml><?xml version="1.0" encoding="utf-8"?>
<sst xmlns="http://schemas.openxmlformats.org/spreadsheetml/2006/main" count="571" uniqueCount="483">
  <si>
    <t>4400 - 4.3.3. по реализации вопросов, не отнесенных к компетенции органов местного самоуправления других муниципальных образований, органов государственной власти и не исключенных из их компетенции федеральными законами и законами субъектов Российской Федерации, всего</t>
  </si>
  <si>
    <t>4401 - 4.3.3.1.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t>
  </si>
  <si>
    <t>4500 - 4.4.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</si>
  <si>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4501 - 4.4.1. за счет субвенций, предоставленных из федерального бюджета или бюджета субъекта Российской Федерации, всего</t>
  </si>
  <si>
    <t>4502 - 4.4.1.1. на государственную регистрацию актов гражданского состояния</t>
  </si>
  <si>
    <t>4503 - 4.4.1.2. по составлению списков кандидатов в присяжные заседатели</t>
  </si>
  <si>
    <t>4682 - 4.4.2.82.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</si>
  <si>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4683 - 4.4.2.83.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</si>
  <si>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4684 - 4.4.2.84. на создание искусственного земельного участка в соответствии с федеральным законом</t>
  </si>
  <si>
    <t>4621 - 4.4.2.21.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</si>
  <si>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4622 - 4.4.2.22.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</si>
  <si>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4623 - 4.4.2.23.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</si>
  <si>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4624 - 4.4.2.24.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</si>
  <si>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4625 - 4.4.2.25.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</si>
  <si>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4626 - 4.4.2.26.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</si>
  <si>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4581 - 4.4.1.80.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</si>
  <si>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4577 - 4.4.1.76.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</si>
  <si>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4914 - 4.5.2.2.14. 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</si>
  <si>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4511 - 4.4.1.10.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</si>
  <si>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4838 - 4.5.2.1.37.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</si>
  <si>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4839 - 4.5.2.1.38. осуществление мер по противодействию коррупции в границах городского поселения</t>
  </si>
  <si>
    <t>4840 - 4.5.2.1.39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</si>
  <si>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4900 - 4.5.2.2. в иных случаях, не связанных с заключением соглашений, предусмотренных в подпункте 4.5.2.1, всего</t>
  </si>
  <si>
    <t>4901 - 4.5.2.2.1. функционирование органов местного самоуправления</t>
  </si>
  <si>
    <t>4902 - 4.5.2.2.2. финансирование муниципальных учреждений</t>
  </si>
  <si>
    <t>4903 - 4.5.2.2.3. 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</si>
  <si>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4904 - 4.5.2.2.4. 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</si>
  <si>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4905 - 4.5.2.2.5.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</si>
  <si>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4906 - 4.5.2.2.6.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</si>
  <si>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4907 - 4.5.2.2.7. 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</si>
  <si>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4532 - 4.4.1.31.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</si>
  <si>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4533 - 4.4.1.32.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</si>
  <si>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4534 - 4.4.1.33.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</si>
  <si>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4535 - 4.4.1.34.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</si>
  <si>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4643 - 4.4.2.43.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</si>
  <si>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4644 - 4.4.2.44.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</si>
  <si>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4645 - 4.4.2.45.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</si>
  <si>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4646 - 4.4.2.46.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</si>
  <si>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Расходные обязательства Тихвинского городского поселения на 2016 год  и плановый период 2017-2019г</t>
  </si>
  <si>
    <t xml:space="preserve">Постановление администрации Тихвинского района №01-2521-а от 13.10.2015г "Об утверждении МП ТГП "Обеспечение устойчивого функционирования и развития коммунальной и инженерной инфраструктуры" </t>
  </si>
  <si>
    <t>0.01.2016</t>
  </si>
  <si>
    <t>4647 - 4.4.2.47. на создание благоприятных условий для развития туризма в субъекте Российской Федерации</t>
  </si>
  <si>
    <t>4527 - 4.4.1.26. на организацию предоставления дополнительного профессионального образования в государственных образовательных организациях субъектов Российской Федерации</t>
  </si>
  <si>
    <t>4528 - 4.4.1.27. 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</si>
  <si>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4650 - 4.4.2.50.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</si>
  <si>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4651 - 4.4.2.51.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</si>
  <si>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4652 - 4.4.2.52.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</si>
  <si>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4653 - 4.4.2.53. на участие в урегулировании коллективных трудовых споров</t>
  </si>
  <si>
    <t>4654 - 4.4.2.54. на осуществление мероприятий в области охраны труда, предусмотренных трудовым законодательством</t>
  </si>
  <si>
    <t>4655 - 4.4.2.55. на осуществление уведомительной регистрации региональных соглашений, территориальных соглашений и коллективных договоров</t>
  </si>
  <si>
    <t>4656 - 4.4.2.56.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</si>
  <si>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4657 - 4.4.2.57.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</si>
  <si>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4587 - 4.4.1.86.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</si>
  <si>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4588 - 4.4.1.87.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</si>
  <si>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4589 - 4.4.1.88.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</si>
  <si>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4573 - 4.4.1.72.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</si>
  <si>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4574 - 4.4.1.73.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</si>
  <si>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4667 - 4.4.1.67.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</si>
  <si>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4668 - 4.4.2.68.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</si>
  <si>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4669 - 4.4.2.69.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</si>
  <si>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4670 - 4.4.2.70. на осуществление регионального государственного надзора в области технического состояния самоходных машин и других видов техники</t>
  </si>
  <si>
    <t>4671 - 4.4.2.71. на осуществление государственного мониторинга водных объектов, резервирования источников питьевого и хозяйственно-бытового водоснабжения, нормативно-правового регулирования отдельных вопросов в сфере водных отношений, полномочий собственника водных объектов в пределах, установленных водным законодательством Российской Федерации</t>
  </si>
  <si>
    <t>4672 - 4.4.2.72. на утверждение порядка и нормативов заготовки гражданами древесины для собственных нужд, нормативно-правового регулирования отдельных вопросов в области лесных отношений, осуществление полномочий собственников лесных участков в пределах, установленных лесным законодательством</t>
  </si>
  <si>
    <t>4931 - 4.5.2.2.31. организация и осуществление мероприятий межпоселенческого характера по работе с детьми и молодежью</t>
  </si>
  <si>
    <t>подраздел</t>
  </si>
  <si>
    <t>2015 год</t>
  </si>
  <si>
    <t>утверждено</t>
  </si>
  <si>
    <t>исполнено</t>
  </si>
  <si>
    <t>(тыс.руб)</t>
  </si>
  <si>
    <t>Код и наименование</t>
  </si>
  <si>
    <t>в том числе:</t>
  </si>
  <si>
    <t>4000 - 4. Расходные обязательства, возникшие в результате принятия нормативных правовых актов городского поселения, заключения договоров (соглашений), всего</t>
  </si>
  <si>
    <t>4105 - 4.2.5. 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</si>
  <si>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4106 - 4.2.6. установление тарифов на услуги, предоставляемые муниципальными предприятиями и учреждениями, и работы, выполняемые муниципальными предприятиями и учреждениями, если иное не предусмотрено федеральными законами</t>
  </si>
  <si>
    <t>4107 - 4.2.7. 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</si>
  <si>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0104 ; 0103; 0113</t>
  </si>
  <si>
    <t>план</t>
  </si>
  <si>
    <t>4548 - 4.4.1.47. на осуществление региональных и межмуниципальных программ и проектов в области физической культуры и спорта, организацию и проведение официальных региональных и межмуниципальных физкультурных, физкультурно-оздоровительных и спортивных мероприятий, в том числе физкультурных мероприятий и спортивных мероприятий по реализации Всероссийского физкультурно-спортивного комплекса «Готов к труду и обороне» (ГТО), обеспечение подготовки спортивных сборных команд субъекта Российской Федерации, в том числе среди лиц с ограниченными возможностями здоровья и инвалидов, а также присвоение спортивных разрядов и соответствующих квалификационных категорий спортивных судей в порядке, установленном федеральными законами и иными нормативными правовыми актами Российской Федерации</t>
  </si>
  <si>
    <t>4615 - 4.4.2.15.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</si>
  <si>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4616 - 4.4.2.16. на осуществление регионального государственного надзора за сохранностью автомобильных дорог регионального и межмуниципального значения</t>
  </si>
  <si>
    <t>4932 - 4.5.2.2.32. 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</si>
  <si>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4933 - 4.5.2.2.33. осуществление муниципального лесного контроля</t>
  </si>
  <si>
    <t>4934 - 4.5.2.2.34. обеспечение выполнения работ, необходимых для создания искусственных земельных участков для нужд муниципального района, проведение открытого аукциона на право заключить договор о создании искусственного земельного участка в соответствии с федеральным законом</t>
  </si>
  <si>
    <t>4935 - 4.5.2.2.35. осуществление мер по противодействию коррупции в границах муниципального района</t>
  </si>
  <si>
    <t>4936 - 4.5.4.2.36.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наименований элементам планировочной структуры в границах межселенной территории муниципального района, изменение, аннулирование таких наименований, размещение информации в государственном адресном реестре</t>
  </si>
  <si>
    <t>4937 - 4.5.4.2.37. осуществление муниципального земельного контроля на межселенной территории муниципального района</t>
  </si>
  <si>
    <t>4606 - 4.4.2.6.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</si>
  <si>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4607 - 4.4.2.7.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</si>
  <si>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4608 - 4.4.2.8. на осуществление регионального государственного надзора в области охраны и использования особо охраняемых природных территорий</t>
  </si>
  <si>
    <t>4609 - 4.4.2.9. 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</si>
  <si>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4610 - 4.4.2.10.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</si>
  <si>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постановление Правительства ЛО от 02.03.2015г №47 "О распредедении субсидий бюджетам мо ЛО"</t>
  </si>
  <si>
    <t>12.02.2014-31.12.2017г</t>
  </si>
  <si>
    <t>реш.СД №02-40 от 17.12.2014г "О внесен. Изменен. В Положение о порядке формирования ФОТ и оплаты ируда муниц.служащих органов местного самоуправления ТГП"</t>
  </si>
  <si>
    <t>4832 - 4.5.2.1.31.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</si>
  <si>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4833 - 4.5.2.1.32. осуществление муниципального лесного контроля</t>
  </si>
  <si>
    <t>4834 - 4.5.2.1.33. оказание поддержки гражданам и их объединениям, участвующим в охране общественного порядка, создание условий для деятельности народных дружин</t>
  </si>
  <si>
    <t>4835 - 4.5.2.1.34.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</si>
  <si>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4836 - 4.5.2.1.35.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</si>
  <si>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4504 - 4.4.1.3. на осуществление воинского учета на территориях, на которых отсутствуют структурные подразделения военных комиссариатов</t>
  </si>
  <si>
    <t>4505 - 4.4.1.4. на формирование и содержание архивных фондов субъекта Российской Федерации</t>
  </si>
  <si>
    <t>4506 - 4.4.1.5.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</si>
  <si>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Правовое основание финансового обеспечения поселения</t>
  </si>
  <si>
    <t>4558 - 4.4.1.57. на организацию и осуществление на межмуниципальном и региональном уровне мероприятий по территориальной обороне и гражданской обороне, защите населения и территории субъекта Российской Федерации, включая поддержку в состоянии постоянной готовности к использованию систем оповещения населения об опасности, объектов гражданской обороны, создание и содержание в целях гражданской обороны запасов материально-технических, продовольственных, медицинских и иных средств, организацию и осуществление регионального государственного надзора в области защиты населения и территорий от чрезвычайных ситуаций регионального, межмуниципального и муниципального характера</t>
  </si>
  <si>
    <t>4559 - 4.4.1.58. на осуществление международного сотрудничества в соответствии с законодательством Российской Федерации, в том числе приграничного сотрудничества, участие в осуществлении государственной политики в отношении соотечественников за рубежом, за исключением вопросов, решение которых отнесено к ведению Российской Федерации</t>
  </si>
  <si>
    <t>4560 - 4.4.1.59.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</si>
  <si>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4813 - 4.5.2.1.12. создание условий для обеспечения жителей городского поселения услугами связи, общественного питания, торговли и бытового обслуживания</t>
  </si>
  <si>
    <t>4814 - 4.5.2.1.13.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</si>
  <si>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4815 - 4.5.2.1.14. создание условий для организации досуга и обеспечения жителей городского поселения услугами организаций культуры</t>
  </si>
  <si>
    <t>4638 - 4.4.2.38.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</si>
  <si>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4639 - 4.4.2.39.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</si>
  <si>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4640 - 4.4.2.40. на организацию и осуществление деятельности по опеке и попечительству</t>
  </si>
  <si>
    <t>4641 - 4.4.2.41. на организацию и обеспечение отдыха и оздоровления детей (за исключением организации отдыха детей в каникулярное время)</t>
  </si>
  <si>
    <t>4642 - 4.4.2.42.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</si>
  <si>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4022 - 4.1.21.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</si>
  <si>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4023 - 4.1.22.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</si>
  <si>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4923 - 4.5.2.2.23. создание условий для развития местного традиционного народного художественного творчества в поселениях, входящих в состав муниципального района</t>
  </si>
  <si>
    <t>4924 - 4.5.2.2.24. сохранение, использование и популяризация объектов культурного наследия (памятников истории и культуры), находящихся в собственности муниципального района, охрана объектов культурного наследия (памятников истории и культуры) местного (муниципального) значения, расположенных на территории муниципального района</t>
  </si>
  <si>
    <t>4925 - 4.5.2.2.25. 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</si>
  <si>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4926 - 4.5.2.2.26. 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</si>
  <si>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4927 - 4.5.2.2.27. 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</si>
  <si>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4928 - 4.5.2.2.28. осуществление мероприятий по обеспечению безопасности людей на водных объектах, охране их жизни и здоровья</t>
  </si>
  <si>
    <t>№131-ФЗ  от 06.10.2003г</t>
  </si>
  <si>
    <t>ст.14, п1,пп1.1</t>
  </si>
  <si>
    <t>ст.14, п1,пп1.3</t>
  </si>
  <si>
    <t>ст.14, п1,пп1.5</t>
  </si>
  <si>
    <t>ст.14, п1,пп1.6</t>
  </si>
  <si>
    <t>ст.14,п.1,пп1.8</t>
  </si>
  <si>
    <t>ст.14,п.1,пп1.10</t>
  </si>
  <si>
    <t>ст.14,п.1,пп1.11</t>
  </si>
  <si>
    <t>ст.14,п.1,пп1.12</t>
  </si>
  <si>
    <t>ст.14,п.1,пп1.13</t>
  </si>
  <si>
    <t>ст.14,п.1,пп1.13.1)</t>
  </si>
  <si>
    <t>ст.14,п.1,пп1.14</t>
  </si>
  <si>
    <t>ст.14,п.1,пп1.18</t>
  </si>
  <si>
    <t>ст.14,п.1,пп1.19</t>
  </si>
  <si>
    <t>ст.14,п.1,пп1.20</t>
  </si>
  <si>
    <t>№131-ФЗ от06.10.2003г</t>
  </si>
  <si>
    <t>ст.14,п.1,пп1.22</t>
  </si>
  <si>
    <t>ст.14,п.1,пп1.30</t>
  </si>
  <si>
    <t>4034 - 4.1.33. оказание поддержки гражданам и их объединениям, участвующим в охране общественного порядка, создание условий для деятельности народных дружин</t>
  </si>
  <si>
    <t>4035 - 4.1.34. предоставление помещения для работы на обслуживаемом административном участке городского поселения сотруднику, замещающему должность участкового уполномоченного полиции</t>
  </si>
  <si>
    <t>4036 - 4.1.35.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</si>
  <si>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4037 - 4.1.36.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</si>
  <si>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4038 - 4.1.37. обеспечение выполнения работ, необходимых для создания искусственных земельных участков для нужд городского поселения, проведение открытого аукциона на право заключить договор о создании искусственного земельного участка в соответствии с федеральным законом</t>
  </si>
  <si>
    <t>4039 - 4.1.38. осуществление мер по противодействию коррупции в границах городского поселения</t>
  </si>
  <si>
    <t>4040 - 4.1.39. участие в соответствии с Федеральным законом от 24 июля 2007 года № 221-ФЗ «О государственном кадастре недвижимости» в выполнении комплексных кадастровых работ</t>
  </si>
  <si>
    <t>4100 - 4.2.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всего</t>
  </si>
  <si>
    <t>4101 - 4.2.1. функционирование органов местного самоуправления</t>
  </si>
  <si>
    <t>4102 - 4.2.2. финансирование муниципальных учреждений</t>
  </si>
  <si>
    <t>4103 - 4.2.3. принятие устава муниципального образования и внесение в него изменений и дополнений, издание муниципальных правовых актов</t>
  </si>
  <si>
    <t>4104 - 4.2.4. установление официальных символов муниципального образования</t>
  </si>
  <si>
    <t>4029 - 4.1.28.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</si>
  <si>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4030 - 4.1.29. содействие в развитии сельскохозяйственного производства, создание условий для развития малого и среднего предпринимательства</t>
  </si>
  <si>
    <t>4031 - 4.1.30. организация и осуществление мероприятий по работе с детьми и молодежью в городском поселении</t>
  </si>
  <si>
    <t>4032 - 4.1.31. 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</si>
  <si>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4033 - 4.1.32. осуществление муниципального лесного контроля</t>
  </si>
  <si>
    <t>4540 - 4.4.1.39.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t>
  </si>
  <si>
    <t>4541 - 4.4.1.40.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</si>
  <si>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4542 - 4.4.1.41. на организацию и осуществление деятельности по опеке и попечительству</t>
  </si>
  <si>
    <t>4543 - 4.4.1.42. на организацию и обеспечение отдыха и оздоровления детей (за исключением организации отдыха детей в каникулярное время)</t>
  </si>
  <si>
    <t>4544 - 4.4.1.43. на предоставление служебных жилых помещений для государственных гражданских служащих субъекта Российской Федерации, работников государственных учреждений субъекта Российской Федерации</t>
  </si>
  <si>
    <t>постан.администр.Тихв.р-на № 01-1199-а от 12.05.2015г "Об утверждении порядка расходования средств резервного фонда"</t>
  </si>
  <si>
    <t>4001 - 4.1.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</si>
  <si>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4002 - 4.1.1.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владение, пользование и распоряжение имуществ</t>
  </si>
  <si>
    <t>4003 - 4.1.2. установление, изменение и отмена местных налогов и сборов городского поселения</t>
  </si>
  <si>
    <t>4004 - 4.1.3. владение, пользование и распоряжение имуществом, находящимся в муниципальной собственности городского поселения</t>
  </si>
  <si>
    <t>4005 - 4.1.4.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</si>
  <si>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4116 - 4.2.16. 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</si>
  <si>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4117 - 4.2.17. осуществление части полномочий по решению вопросов местного значения муниципального района за счет межбюджетных трансфертов, предоставляемых из бюджета муниципального района в бюджет городского поселения в соответствии с  заключенными соглашениями, всего</t>
  </si>
  <si>
    <t>4673 - 4.421.73.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</si>
  <si>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4674 - 4.4.2.74.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</si>
  <si>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4675 - 4.4.2.75. на участие в обеспечении профессионального образования и дополнительного профессионального образования лиц, замещающих выборные муниципальные должности, муниципальных служащих и работников муниципальных учреждений, а также координацию деятельности органов местного самоуправления по организации подготовки кадров для муниципальной службы в период реализации программы развития муниципальной службы субъекта Российской Федерации</t>
  </si>
  <si>
    <t>4676 - 4.4.2.76. на сбор информации от поселений, входящих в муниципальный район, необходимой для ведения регистра муниципальных нормативных правовых актов</t>
  </si>
  <si>
    <t>4677 - 4.4.2.77.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</si>
  <si>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4678 - 4.4.2.78. на реализацию государственных полномочий в сфере теплоснабжения, предусмотренных Федеральным законом «О теплоснабжении»</t>
  </si>
  <si>
    <t>4679 - 4.4.2.79.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</si>
  <si>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4680 - 4.4.2.80. на обеспечение гарантий равенства политических партий, представленных в законодательном (представительном) органе государственной власти субъекта Российской Федерации, при освещении их деятельности региональными телеканалами и радиоканалами</t>
  </si>
  <si>
    <t>0106</t>
  </si>
  <si>
    <t>0113</t>
  </si>
  <si>
    <t>4841-4.5.2.1.40  владение,пользование и распоряжение имушеством. Находящимся в муниципальной собственности городского поселения</t>
  </si>
  <si>
    <t>номер статьи (подстатьи). пункта (подпункта)</t>
  </si>
  <si>
    <t>дата вступления в силу, срок действия</t>
  </si>
  <si>
    <t>наименование, номер и дата</t>
  </si>
  <si>
    <t>4681 - 4.4.2.81.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</si>
  <si>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прил.1</t>
  </si>
  <si>
    <t>4582 - 4.4.1.81. на реализацию государственной политики в области торговой деятельности на территории субъекта Российской Федерации, проведение информационно-аналитического наблюдения за состоянием рынка определенного товара и осуществлением торговой деятельности на территории субъекта Российской Федерации, разработки и реализации мероприятий, содействующих развитию торговой деятельности на территории субъекта Российской Федерации, и осуществление иных полномочий, предусмотренных Федеральным законом от 28 декабря 2009 года № 381-ФЗ «Об основах государственного регулирования торговой деятельности в Российской Федерации»</t>
  </si>
  <si>
    <t>4583 - 4.4.1.82. на принятие мер по организации проведению технического осмотра транспортных средств и осуществление мониторинга за исполнением законодательства Российской Федерации в области технического осмотра транспортных средств</t>
  </si>
  <si>
    <t>4584 - 4.4.1.83. на утверждение нормативов минимальной обеспеченности населения пунктами технического осмотра для субъектов Российской Федерации и для входящих в их состав муниципальных образований</t>
  </si>
  <si>
    <t>4585 - 4.4.1.84. на создание искусственного земельного участка в соответствии с федеральным законом</t>
  </si>
  <si>
    <t>4579 - 4.4.1.78. на реализацию государственных полномочий в сфере теплоснабжения, предусмотренных Федеральным законом «О теплоснабжении»</t>
  </si>
  <si>
    <t>4580 - 4.4.1.79. на реализацию государственных полномочий в сфере водоснабжения и водоотведения, предусмотренных Федеральным законом «О водоснабжении и водоотведении»</t>
  </si>
  <si>
    <t xml:space="preserve">4804 - 4.5.2.1.3. 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 </t>
  </si>
  <si>
    <t>0408</t>
  </si>
  <si>
    <t>0203</t>
  </si>
  <si>
    <t>0309</t>
  </si>
  <si>
    <t>0409</t>
  </si>
  <si>
    <t>0412</t>
  </si>
  <si>
    <t>0502</t>
  </si>
  <si>
    <t>0503</t>
  </si>
  <si>
    <t>0707</t>
  </si>
  <si>
    <t>0801</t>
  </si>
  <si>
    <t>0113; 0801; 0804</t>
  </si>
  <si>
    <t>0412; 0501; 1003</t>
  </si>
  <si>
    <t>0501; 0502; 0801; 1101</t>
  </si>
  <si>
    <t>1006; 1101; 1105</t>
  </si>
  <si>
    <t xml:space="preserve"> 0502</t>
  </si>
  <si>
    <t>4801 - 4.5.2.1.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</si>
  <si>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4802 - 4.5.2.1.1. функционирование органов местного самоуправления</t>
  </si>
  <si>
    <t>4803 - 4.5.2.1.2. финансирование муниципальных учреждений</t>
  </si>
  <si>
    <t>4805 - 4.5.2.1.4.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</si>
  <si>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02.11.2006г</t>
  </si>
  <si>
    <t xml:space="preserve"> Закон ЛО №116-ОЗ от 13.10.2016г"О наделении органов МСУ мо ЛО отдельными госполномочиями в сфере административных правоотношений"</t>
  </si>
  <si>
    <t>постановление правительства ЛО №191 от 21.06.2006г"Об утверждении порядка представления,расходования и учета субвенций на осуществление полномочий по первичному воинскому учету на территориях, где отсутствуют военные комиссариаты"</t>
  </si>
  <si>
    <t>4512 - 4.4.1.11. на поддержку социально ориентированных некоммерческих организаций, благотворительной деятельности и добровольчества, организацию и осуществление региональных и межмуниципальных программ поддержки социально ориентированных некоммерческих организаций, благотворительной деятельности и добровольчества</t>
  </si>
  <si>
    <t>4513 - 4.4.1.12.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</si>
  <si>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 xml:space="preserve"> 0111; 1301; УУР</t>
  </si>
  <si>
    <t xml:space="preserve">соглашение №02-137/01-179 от 04.05.2011 </t>
  </si>
  <si>
    <t>0104</t>
  </si>
  <si>
    <t>ст.14, п1</t>
  </si>
  <si>
    <t>4561 - 4.4.1.60.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</si>
  <si>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4562 - 4.4.1.61. на осуществление регионального государственного ветеринарного надзора</t>
  </si>
  <si>
    <t>4563 - 4.4.1.62. на осуществление поиска и спасания людей во внутренних водах и в территориальном море Российской Федерации</t>
  </si>
  <si>
    <t>4564 - 4.4.1.63. на создание, содержание и организацию деятельности аварийно-спасательных служб и аварийно-спасательных формирований</t>
  </si>
  <si>
    <t>4565 - 4.4.1.64.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</si>
  <si>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4566 - 4.4.1.65. на поддержку граждан и их объединений, участвующих в охране общественного порядка</t>
  </si>
  <si>
    <t>4567 - 4.4.1.66.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</si>
  <si>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4568 - 4.4.1.67. на организацию и обеспечение защиты исконной среды обитания и традиционного образа жизни коренных малочисленных народов Российской Федерации</t>
  </si>
  <si>
    <t>4575 - 4.4.1.74. на осуществление регионального государственного жилищного надзора, регулирования отношений в сфере обеспечения проведения капитального ремонта общего имущества в многоквартирных домах, осуществление лицензирования предпринимательской деятельности по управлению многоквартирными домами</t>
  </si>
  <si>
    <t>4576 - 4.4.1.75. на организацию профессионального образования и дополнительного профессионального образования лиц, замещающих государственные должности субъекта Российской Федерации, государственных гражданских служащих субъекта Российской Федерации и работников государственных учреждений субъекта Российской Федерации</t>
  </si>
  <si>
    <t>ст.14, п1,пп1.4</t>
  </si>
  <si>
    <t>ст.14,п.1,пп1.1,ст.17пп1.9</t>
  </si>
  <si>
    <t>4586 - 4.4.1.85.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</si>
  <si>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4634 - 4.4.2.34.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</si>
  <si>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4635 - 4.4.2.35.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</si>
  <si>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4636 - 4.4.2.36.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</si>
  <si>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4637 - 4.4.2.37. на организацию профилактики незаконного потребления наркотических средств и психотропных веществ, наркомании</t>
  </si>
  <si>
    <t>4014 - 4.1.13. организация библиотечного обслуживания населения, комплектование и обеспечение сохранности библиотечных фондов библиотек городского поселения</t>
  </si>
  <si>
    <t>4015 - 4.1.14. создание условий для организации досуга и обеспечения жителей городского поселения услугами организаций культуры</t>
  </si>
  <si>
    <t>4016 - 4.1.15.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</si>
  <si>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4915 - 4.5.2.2.15.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</si>
  <si>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4916 - 4.5.2.2.16.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</si>
  <si>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4017 - 4.1.16.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</si>
  <si>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4018 - 4.1.17.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</si>
  <si>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4019 - 4.1.18.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</si>
  <si>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4020 - 4.1.19. формирование архивных фондов городского поселения</t>
  </si>
  <si>
    <t>4021 - 4.1.20. участие в организации деятельности по сбору (в том числе раздельному сбору) и транспортированию твердых коммунальных отходов</t>
  </si>
  <si>
    <t>постановление Правительства ЛО №72 от 24.03.2014г"Об утверждении порядка представления и расходования субсидий бюджетам мо ЛО за счет средств дорожного фонда ЛО"</t>
  </si>
  <si>
    <t>с 31.03.2014г</t>
  </si>
  <si>
    <t>4024 - 4.1.23.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</si>
  <si>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4025 - 4.1.24. организация ритуальных услуг и содержание мест захоронения</t>
  </si>
  <si>
    <t>4026 - 4.1.25.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</si>
  <si>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4027 - 4.1.26.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</si>
  <si>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4028 - 4.1.27. осуществление мероприятий по обеспечению безопасности людей на водных объектах, охране их жизни и здоровья</t>
  </si>
  <si>
    <t>4929 - 4.5.2.2.29. 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t>
  </si>
  <si>
    <t>4536 - 4.4.1.35. 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t>
  </si>
  <si>
    <t>4537 - 4.4.1.36. на организацию оказания медицинской помощи, предусмотренной законодательством субъекта Российской Федерации для определенных категорий граждан</t>
  </si>
  <si>
    <t>4538 - 4.4.1.37. на организацию безвозмездного обеспечения донорской кровью и (или) ее компонентами, а также организацию обеспечения лекарственными препаратами для медицинского применения, специализированными продуктами лечебного питания, медицинскими изделиями, средствами для дезинфекции, дезинсекции и дератизации при оказании медицинской помощи, проведение медицинских экспертиз, медицинских осмотров и медицинских освидетельствований в соответствии с подпунктами 5 и 21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</si>
  <si>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4539 - 4.4.1.38. на организацию профилактики незаконного потребления наркотических средств и психотропных веществ, наркомании</t>
  </si>
  <si>
    <t xml:space="preserve"> ст.19.п5</t>
  </si>
  <si>
    <t>№131-ФЗ от 06.10.2003г</t>
  </si>
  <si>
    <t>ст.65,п.4</t>
  </si>
  <si>
    <t>с изм.и доп. вступ. в силу с 01.01.2016г</t>
  </si>
  <si>
    <t>4658 - 4.4.2.58. 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</si>
  <si>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4659 - 4.4.2.59.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t>
  </si>
  <si>
    <t>4660 - 4.4.2.60. на осуществление регионального государственного ветеринарного надзора</t>
  </si>
  <si>
    <t>4661 - 4.4.2.61. на осуществление поиска и спасания людей во внутренних водах и в территориальном море Российской Федерации</t>
  </si>
  <si>
    <t>4662 - 4.4.2.62. на создание, содержание и организацию деятельности аварийно-спасательных служб и аварийно-спасательных формирований</t>
  </si>
  <si>
    <t>4663 - 4.4.2.63. на организацию и осуществление на территории субъекта Российской Федерации мероприятий по предупреждению терроризма и экстремизма, минимизации их последствий, за исключением вопросов, решение которых отнесено к ведению Российской Федерации</t>
  </si>
  <si>
    <t>4664 - 4.4.2.64. на поддержку граждан и их объединений, участвующих в охране общественного порядка</t>
  </si>
  <si>
    <t>4665 - 4.4.2.65. на организацию и осуществление региональных научно-технических и инновационных программ и проектов, в том числе научными организациями субъекта Российской Федерации</t>
  </si>
  <si>
    <t>4666 - 4.4.2.66. на организацию и обеспечение защиты исконной среды обитания и традиционного образа жизни коренных малочисленных народов Российской Федерации</t>
  </si>
  <si>
    <t>4114 - 4.2.14. осуществление международных и внешнеэкономических связей в соответствии с федеральными законами</t>
  </si>
  <si>
    <t>4115 - 4.2.15. 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</si>
  <si>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4605 - 4.4.2.5. на предупреждение ситуаций, которые могут привести к нарушению функционирования систем жизнеобеспечения населения, и ликвидации их последствий</t>
  </si>
  <si>
    <t>4108 - 4.2.8. полномочиями по организации теплоснабжения, предусмотренными Федеральным законом «О теплоснабжении»</t>
  </si>
  <si>
    <t>4109 - 4.2.9. полномочиями в сфере водоснабжения и водоотведения, предусмотренными Федеральным законом «О водоснабжении и водоотведении»</t>
  </si>
  <si>
    <t>4110 - 4.2.10. 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</si>
  <si>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4111 - 4.2.11. принятие и организация выполнения планов и программ комплексного социально-экономического развития муниципального образования, а также 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</si>
  <si>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4112 - 4.2.12. разработка и утверждение программ комплексного развития систем коммунальной инфраструктуры поселений, городских округов, программ комплексного развития транспортной инфраструктуры поселений, городских округов, программ комплексного развития социальной инфраструктуры поселений, городских округов, требования к которым устанавливаются Правительством Российской Федерации</t>
  </si>
  <si>
    <t>4113 - 4.2.13. 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</si>
  <si>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4200 - 4.3.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прав на решение вопросов, не отнесенных к вопросам местного значения городского поселения, всего</t>
  </si>
  <si>
    <t>4201 - 4.3.1. по перечню, предусмотренному Федеральным законом от 06.10.2003 № 131-ФЗ «Об общих принципах организации местного самоуправления в Российской Федерации», всего</t>
  </si>
  <si>
    <t>4202 - 4.3.1.1. создание музеев городского поселения</t>
  </si>
  <si>
    <t>4203 - 4.3.1.2. совершение нотариальных действий, предусмотренных законодательством, в случае отсутствия в городского поселении нотариуса</t>
  </si>
  <si>
    <t>4204 - 4.3.1.3. участие в осуществлении деятельности по опеке и попечительству</t>
  </si>
  <si>
    <t>4205 - 4.3.1.4. создание условий для осуществления деятельности, связанной с реализацией прав местных национально-культурных автономий на территории городского поселения</t>
  </si>
  <si>
    <t>4206 - 4.3.1.5. оказание содействия национально-культурному развитию народов Российской Федерации и реализации мероприятий в сфере межнациональных отношений на территории городского поселения</t>
  </si>
  <si>
    <t>4938 - 4.5.4.2.38. организация в соответствии с Федеральным законом от 24 июля 2007 года № 221-ФЗ «О государственном кадастре недвижимости» выполнения комплексных кадастровых работ и утверждение карты-плана территории</t>
  </si>
  <si>
    <t>4549 - 4.4.1.48. на создание благоприятных условий для развития туризма в субъекте Российской Федерации</t>
  </si>
  <si>
    <t>4550 - 4.4.1.49.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</si>
  <si>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4551 - 4.4.1.50. на предоставление материальной и иной помощи для погребения</t>
  </si>
  <si>
    <t>4552 - 4.4.1.51. на осуществление государственного контроля и надзора в области долевого строительства многоквартирных домов и (или) иных объектов недвижимости в соответствии с законодательством Российской Федерации о долевом строительстве многоквартирных домов и иных объектов недвижимости</t>
  </si>
  <si>
    <t>4553 - 4.4.1.52. на осуществление регионального государственного строительного надзора в случаях, предусмотренных Градостроительным кодексом Российской Федерации</t>
  </si>
  <si>
    <t>4554 - 4.4.1.53. на осуществление предусмотренных законодательством Российской Федерации о недрах полномочий в сфере регулирования отношений недропользования на соответствующих территориях</t>
  </si>
  <si>
    <t>4555 - 4.4.1.54. на участие в урегулировании коллективных трудовых споров</t>
  </si>
  <si>
    <t>4556 - 4.4.1.55. на осуществление мероприятий в области охраны труда, предусмотренных трудовым законодательством</t>
  </si>
  <si>
    <t>4557 - 4.4.1.56. на осуществление уведомительной регистрации региональных соглашений, территориальных соглашений и коллективных договоров</t>
  </si>
  <si>
    <t>4704 - 4.5.1.2.1. 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</si>
  <si>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4705 - 4.5.1.2.2. 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</si>
  <si>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4706 - 4.5.1.2.3. 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</si>
  <si>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4707 - 4.5.1.2.4. участие в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 на территориях соответствующих муниципальных районов</t>
  </si>
  <si>
    <t>4708 - 4.5.1.2.5. формирование и содержание муниципального архива, включая хранение архивных фондов поселений</t>
  </si>
  <si>
    <t>4800 - 4.5.2. по предоставлению иных межбюджетных трансфертов, всего</t>
  </si>
  <si>
    <t>0113 ; 0505; 0501</t>
  </si>
  <si>
    <t>6.0</t>
  </si>
  <si>
    <t>Правовое основание финансового обеспечения РФ,субъекта РФ</t>
  </si>
  <si>
    <t>решен.СД ТГП №02-78 от 20.05.2015г "О ликвидациии МБУ "РУЦ"</t>
  </si>
  <si>
    <t>постанов.администрации Тихвинского района № 01-2905-а от 14.10.2013гг "О расходных обязательствах Тихвинского района,возникающих при исполнении отдельных госполномочий в сфере административных правоотношений"</t>
  </si>
  <si>
    <t>распоряжение главы администрации ТГП от 23.06.2009г № 02-140-рк "Об утверждении Положения о военно-учетном столе и должностных инструкций работников ВУС"</t>
  </si>
  <si>
    <t>постановление администрации Тихвинского района №01-2531-а от 13.10.2015г"Обеспечение качественным жильем граждан на территории Тихвинского городского поселения"</t>
  </si>
  <si>
    <t>постановление администрации Тихвинского района № 01-3289-а от 31.12.2015гО внесении изменений в МП "Развитие сферы культуры Тихвинского городского поселения",утвержденную постановлением от 13.10.2015г №01-2530-а</t>
  </si>
  <si>
    <t xml:space="preserve">постан.Прав.ЛО от 14.11.2013г №404"О гос.программе ЛО "Развитие культуры в ЛО" </t>
  </si>
  <si>
    <t>4620 - 4.4.2.20.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</si>
  <si>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ФЗ №131 от 06.10.2003г</t>
  </si>
  <si>
    <t>ст.17,п.1,пп8</t>
  </si>
  <si>
    <t>ст.17,п.1,пп7</t>
  </si>
  <si>
    <t>№131 ФЗ от 06.10.2003г</t>
  </si>
  <si>
    <t>ст.17, п.1, пп1.3</t>
  </si>
  <si>
    <t>ст.17,п.1,пп8.2</t>
  </si>
  <si>
    <t>4627 - 4.4.2.27.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</si>
  <si>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4628 - 4.4.2.28.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</si>
  <si>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4629 - 4.4.2.29.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</si>
  <si>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4630 - 4.4.2.30. на организацию и поддержку учреждений культуры и искусства (за исключением федеральных государственных учреждений культуры и искусства, перечень которых утверждается уполномоченным Правительством Российской Федерации федеральным органом исполнительной власти)</t>
  </si>
  <si>
    <t>4631 - 4.4.2.31. на поддержку народных художественных промыслов (за исключением организаций народных художественных промыслов, перечень которых утверждается уполномоченным Правительством Российской Федерации федеральным органом исполнительной власти)</t>
  </si>
  <si>
    <t>4632 - 4.4.2.32. на поддержку региональных и местных национально-культурных автономий, поддержку изучения в образовательных учреждениях национальных языков и иных предметов этнокультурной направленности</t>
  </si>
  <si>
    <t>4633 - 4.4.2.33. на осуществление в пределах своих полномочий мер по обеспечению государственных гарантий равенства прав, свобод и законных интересов человека и гражданина независимо от расы, национальности, языка, отношения к религии и других обстоятельств, предотвращение любых форм ограничения прав и дискриминации по признакам расовой, национальной, языковой или религиозной принадлежности; разработку и реализацию региональных программ государственной поддержки, сохранение и развитие языков и культуры народов Российской Федерации, проживающих на территории субъекта Российской Федерации, осуществление иных мер, направленных на укрепление гражданского единства, межнационального и межконфессионального согласия, сохранение этнокультурного многообразия народов Российской Федерации, проживающих на территории субъекта Российской Федерации, защиту прав национальных меньшинств, социальную и культурную адаптацию мигрантов, профилактику межнациональных (межэтнических) конфликтов и обеспечение межнационального и межконфессионального согласия</t>
  </si>
  <si>
    <t>4013 - 4.1.12. создание условий для обеспечения жителей городского поселения услугами связи, общественного питания, торговли и бытового обслуживания</t>
  </si>
  <si>
    <t>4816 - 4.5.2.1.15. сохранение, использование и популяризация объектов культурного наследия (памятников истории и культуры), находящихся в собственности городского поселения, охрана объектов культурного наследия (памятников истории и культуры) местного (муниципального) значения, расположенных на территории городского поселения</t>
  </si>
  <si>
    <t>4817 - 4.5.2.1.16. 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городского поселении</t>
  </si>
  <si>
    <t>4818 - 4.5.2.1.17. обеспечение условий для развития на территории городского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городского поселения</t>
  </si>
  <si>
    <t>4819 - 4.5.2.1.18. создание условий для массового отдыха жителей городского поселения и организация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</si>
  <si>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4820 - 4.5.2.1.19. формирование архивных фондов городского поселения</t>
  </si>
  <si>
    <t>4821 - 4.5.2.1.20. участие в организации деятельности по сбору (в том числе раздельному сбору) и транспортированию твердых коммунальных отходов</t>
  </si>
  <si>
    <t>4822 - 4.5.2.1.21. утверждение правил благоустройства территории городского поселения,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поселения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городского поселения</t>
  </si>
  <si>
    <t>4823 - 4.5.2.1.22.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</si>
  <si>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4930 - 4.5.2.2.30. обеспечение условий для развития на территории муниципального района физической культуры, школьного спорта и массового спорта, организация проведения официальных физкультурно-оздоровительных и спортивных мероприятий муниципального района</t>
  </si>
  <si>
    <t>4569 - 4.4.1.68. на установление подлежащих государственному регулированию цен (тарифов) на товары (услуги) в соответствии с законодательством Российской Федерации</t>
  </si>
  <si>
    <t>4570 - 4.4.1.69. на осуществление регионального государственного надзора за применением подлежащих государственному регулированию цен (тарифов) на товары (услуги) в соответствии с законодательством Российской Федерации</t>
  </si>
  <si>
    <t>4571 - 4.4.1.70. на осуществление регионального государственного экологического надзора (в части регионального государственного надзора за геологическим изучением, рациональным использованием и охраной недр в отношении участков недр местного значения; регионального государственного надзора в области охраны атмосферного воздуха; регионального государственного надзора в области использования и охраны водных объектов; регионального государственного надзора в области обращения с отходами) на объектах хозяйственной и иной деятельности независимо от форм собственности</t>
  </si>
  <si>
    <t>4572 - 4.4.1.71. на осуществление регионального государственного надзора в области технического состояния самоходных машин и других видов техники</t>
  </si>
  <si>
    <t>4648 - 4.4.2.48. на организацию тушения пожаров силами Государственной противопожарной службы (за исключением лесных пожаров, пожаров в закрытых административно-территориальных образованиях, на объектах, входящих в утверждаемый Правительством Российской Федерации перечень объектов, критически важных для национальной безопасности страны, других особо важных пожароопасных объектов, особо ценных объектов культурного наследия народов Российской Федерации, а также при проведении мероприятий федерального уровня с массовым сосредоточением людей)</t>
  </si>
  <si>
    <t>4649 - 4.4.2.49. на предоставление материальной и иной помощи для погребения</t>
  </si>
  <si>
    <t>4529 - 4.4.1.28. на сохранение, использование и популяризацию объектов культурного наследия (памятников истории и культуры), находящихся в собственности субъекта Российской Федерации, государственной охраны объектов культурного наследия (памятников истории и культуры) регионального значения, выявленных объектов культурного наследия, а также осуществление регионального государственного надзора за состоянием, содержанием, сохранением, использованием, популяризацией и государственной охраной объектов культурного наследия (памятников истории и культуры) регионального значения, объектов культурного наследия (памятников истории и культуры) местного (муниципального) значения, выявленных объектов культурного наследия</t>
  </si>
  <si>
    <t>4530 - 4.4.1.29. на организацию библиотечного обслуживания населения библиотеками субъекта Российской Федерации, комплектование и обеспечение сохранности их библиотечных фондов</t>
  </si>
  <si>
    <t>4531 - 4.4.1.30. на создание и поддержку государственных музеев (за исключением федеральных государственных музеев, перечень которых утверждается Правительством Российской Федерации)</t>
  </si>
  <si>
    <t>4590 - 4.4.1.89.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</si>
  <si>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4600 - 4.4.2. за счет собственных доходов и источников финансирования дефицита бюджета городского поселения, всего</t>
  </si>
  <si>
    <t>4601 - 4.4.2.1. на государственную регистрацию актов гражданского состояния</t>
  </si>
  <si>
    <t>4602 - 4.4.2.2. по составлению списков кандидатов в присяжные заседатели</t>
  </si>
  <si>
    <t>4603 - 4.4.2.3. на формирование и содержание архивных фондов субъекта Российской Федерации</t>
  </si>
  <si>
    <t>4604 - 4.4.2.4. 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реализации мероприятий, направленных на спасение жизни и сохранение здоровья людей при чрезвычайных ситуациях</t>
  </si>
  <si>
    <t>4006 - 4.1.5.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</si>
  <si>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4007 - 4.1.6.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</si>
  <si>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4008 - 4.1.7.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</si>
  <si>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4009 - 4.1.8.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</si>
  <si>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4010 - 4.1.9.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</si>
  <si>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4011 - 4.1.10. участие в предупреждении и ликвидации последствий чрезвычайных ситуаций в границах городского поселения</t>
  </si>
  <si>
    <t>4012 - 4.1.11. обеспечение первичных мер пожарной безопасности в границах населенных пунктов городского поселения</t>
  </si>
  <si>
    <t>4207 - 4.3.1.6. участие в организации и осуществлении мероприятий по мобилизационной подготовке муниципальных предприятий и учреждений, находящихся на территории городского поселения</t>
  </si>
  <si>
    <t>4208 - 4.3.1.7. создание муниципальной пожарной охраны</t>
  </si>
  <si>
    <t>4209 - 4.3.1.8. создание условий для развития туризма</t>
  </si>
  <si>
    <t>4210 - 4.3.1.9. оказание поддержки общественным наблюдательным комиссиям, осуществляющим общественный контроль за обеспечением прав человека и содействие лицам, находящимся в местах принудительного содержания</t>
  </si>
  <si>
    <t>4211 - 4.3.1.10. оказание поддержки общественным объединениям инвалидов, а также созданным общероссийскими общественными объединениями инвалидов организациям в соответствии с Федеральным законом от 24 ноября 1995 года № 181-ФЗ «О социальной защите инвалидов в Российской Федерации»</t>
  </si>
  <si>
    <t>4212 - 4.3.1.11.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</si>
  <si>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4213 - 4.3.1.12. предоставление гражданам жилых помещений муниципального жилищного фонда по договорам найма жилых помещений жилищного фонда социального использования в соответствии с жилищным законодательством</t>
  </si>
  <si>
    <t>4214 - 4.3.1.13. осуществление мероприятий по отлову и содержанию безнадзорных животных, обитающих на территории городского поселения</t>
  </si>
  <si>
    <t>4300 - 4.3.2. по участию в осуществлении государственных полномочий (не переданных в соответствии со статьей 19 Федерального закона от 06.10.2003 № 131-ФЗ «Об общих принципах организации местного самоуправления в Российской Федерации»), если это участие предусмотрено федеральными законами, всего</t>
  </si>
  <si>
    <t>4301 - 4.3.2.1. дополнительные меры социальной поддержки и социальной помощи для отдельных категорий граждан в случае наличия  в федеральных законах положений, устанавливающих указанное право</t>
  </si>
  <si>
    <t>4611 - 4.4.2.11. на организацию и осуществление в установленном Правительством Российской Федерации порядке оценки соответствия проектов планов закупки товаров, работ, услуг, проектов планов закупки инновационной продукции, высокотехнологичной продукции, лекарственных средств, проектов изменений, вносимых в такие планы, конкретных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</si>
  <si>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4612 - 4.4.2.12.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</si>
  <si>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4613 - 4.4.2.13.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</si>
  <si>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4614 - 4.4.2.14. на резервирование земель, изъятие земельных участков для государственных нужд субъекта Российской Федерации</t>
  </si>
  <si>
    <t xml:space="preserve">Постановление администрации Тихвинского района №01-2526-а от 13.10.2015г "Об утверждении МП ТГП "Организация благоустройства территории населенных пунктов Тихвинского городского поселения" </t>
  </si>
  <si>
    <t>прилож. 2, п.1,пп1.1,1.2</t>
  </si>
  <si>
    <t>прилож.2,п.2,пп.2.1 и 2.2</t>
  </si>
  <si>
    <t>прилож.2,п4,пп.4.2.1</t>
  </si>
  <si>
    <t>прилож.2,п1,пп1.2</t>
  </si>
  <si>
    <t>постановление администрации Тихвинского района № 01-2529-а от13.10.2015г "Об утверждении МП  "Молодежь Тихвинского городского поселения""</t>
  </si>
  <si>
    <t>прилож.2, п.1,п2</t>
  </si>
  <si>
    <t>01.01.2016г</t>
  </si>
  <si>
    <t>постановление администрации Тихвинского района № 01-3289-а от 31.12.2015гО внесении изменений в МП "Развитиен сферы культуры Тихвинского городского поселения",утвержденную постановлением от 13.10.2015г №01-2530-а</t>
  </si>
  <si>
    <t>прилож.2,п.2</t>
  </si>
  <si>
    <t>прилож.2,п.2,пп.1 и 2.1.2</t>
  </si>
  <si>
    <t>постанов.администрации Тихвинского района № 01-2528-а от 13.10.2015г "Об утвеждении МП "Развитие физической культуры и спорта в Тихвинском городском поселении"</t>
  </si>
  <si>
    <t>прилож.2, п1.п.2</t>
  </si>
  <si>
    <t>постановление администрации Тихвинского района № 01-3174-а от 25.12.2015гОб утверждении плана мероприятий по реализации МП "Укрепление муниципальными финансами Тихвинского городского поселения""</t>
  </si>
  <si>
    <t>прилож,п.1.1</t>
  </si>
  <si>
    <t>4617 - 4.4.2.17.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</si>
  <si>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4618 - 4.4.2.18.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</si>
  <si>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4619 - 4.4.2.19.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</si>
  <si>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постан. Прав.ЛО №239 от 10.06.2014г"Об утверждении Порядка предоставления и расходования субсидий бюджетам мо ЛО на реализацию мероприятий госпрограммы ЛО "Социальная поддержка отдельных категорий граждан""</t>
  </si>
  <si>
    <t>в целом</t>
  </si>
  <si>
    <t>17.06.2014г</t>
  </si>
  <si>
    <t>Пост Прав.ЛО №404 отт 14.11.2013г "О госпрограмме ЛО Развитие" Культуры в ЛО"</t>
  </si>
  <si>
    <t>пр.1</t>
  </si>
  <si>
    <t>12.02.2014г-31.12.2017г</t>
  </si>
  <si>
    <t>пост.Прав.ЛО № 407 от 14.11.2013г "Об утверждении гос.программы "Обеспечение качественным жильем граждан на территории ЛО ""</t>
  </si>
  <si>
    <t xml:space="preserve">в целом </t>
  </si>
  <si>
    <t xml:space="preserve">14.11.2013г </t>
  </si>
  <si>
    <t>пост.Прав.ЛО № 73 от 21.03.2013г "Об утверждении рег.адрес.программы "Переселение граждан из аварийного жил.фонда на территориии ЛО в 2013-2017гг ""</t>
  </si>
  <si>
    <t>п.7 программы</t>
  </si>
  <si>
    <t>21.03.2013г-31.08.2017г</t>
  </si>
  <si>
    <t>пост.Прав.ЛО №401 от 14.12.2012г "О предоставлении субсидий из б-та ЛО на создание инженерной и транспортной ифраструктуры на зем.участках.предоставленных членам многодетных семей.молодым специалистам"</t>
  </si>
  <si>
    <t xml:space="preserve">Постан.Прав.ЛО от 14.1.2013г №400"Об утверждении гос.рограммы ЛО "Обеспечение устойчивого функционирования и развития коммунальной и инженерной инфраструктуры" </t>
  </si>
  <si>
    <t xml:space="preserve">Постан.Прав.ЛО от 14.1.2013г №400"Об утверждении гос.рограммы ЛО "Обеспечение устойчивого функционирования и развития коммунальной и инженерной инфраструктуры и повышение энергетической эффективности в ЛО" </t>
  </si>
  <si>
    <t>4837 - 4.5.2.1.36. оказание поддержки социально ориентированным некоммерческим организациям в пределах полномочий, установленных статьями 31.1 и 31.3 Федерального закона от 12 января 1996 года № 7-ФЗ «О некоммерческих организациях»</t>
  </si>
  <si>
    <t>4806 - 4.5.2.1.5.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</si>
  <si>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4807 - 4.5.2.1.6.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</si>
  <si>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4808 - 4.5.2.1.7. создание условий для предоставления транспортных услуг населению и организация транспортного обслуживания населения в границах городского поселения</t>
  </si>
  <si>
    <t>4809 - 4.5.2.1.8. участие в профилактике терроризма и экстремизма, а также в минимизации и (или) ликвидации последствий проявлений терроризма и экстремизма в границах городского поселения</t>
  </si>
  <si>
    <t>4810 - 4.5.2.192. создание условий для реализации мер, направленных на укрепление межнационального и межконфессионального согласия, сохранение и развитие языков и культуры народов Российской Федерации, проживающих на территории городского поселения, социальную и культурную адаптацию мигрантов, профилактику межнациональных (межэтнических) конфликтов</t>
  </si>
  <si>
    <t>4811 - 4.5.2.1.10. участие в предупреждении и ликвидации последствий чрезвычайных ситуаций в границах городского поселения</t>
  </si>
  <si>
    <t>4812 - 4.5.2.1.11. обеспечение первичных мер пожарной безопасности в границах населенных пунктов городского поселения</t>
  </si>
  <si>
    <t>4514 - 4.4.1.13. на организацию и осуществление в установленном Правительством Российской Федерации порядке мониторинга соответствия планов закупки товаров, работ, услуг, планов закупки инновационной продукции, высокотехнологичной продукции, лекарственных средств, изменений, внесенных в такие планы, годовых отчетов о закупке у субъектов малого и среднего предпринимательства, годовых отчетов о закупке инновационной продукции, высокотехнологичной продукции (в части закупки у субъектов малого и среднего предпринимательства) отдельных заказчиков, определенных Правительством Российской Федерации в соответствии с Федеральным законом от 18 июля 2011 года № 223-ФЗ «О закупках товаров, работ, услуг отдельными видами юридических лиц», требованиям законодательства Российской Федерации, предусматривающим участие субъектов малого и среднего предпринимательства в закупке</t>
  </si>
  <si>
    <t>4515 - 4.4.1.14. на планирование использование земель сельскохозяйственного назначения, перевода земель сельскохозяйственного назначения, за исключением земель, находящихся в федеральной собственности, в другие категории земель</t>
  </si>
  <si>
    <t>4516 - 4.4.1.15. на резервирование земель, изъятие земельных участков для государственных нужд субъекта Российской Федерации</t>
  </si>
  <si>
    <t>4517 - 4.4.1.16. на осуществление дорожной деятельности в отношении автомобильных дорог регионального или межмуниципального значения и обеспечения безопасности дорожного движения на них, включая создание и обеспечение функционирования парковок (парковочных мест), предоставляемых на платной основе или без взимания платы</t>
  </si>
  <si>
    <t>4518 - 4.4.1.17. на осуществление регионального государственного надзора за сохранностью автомобильных дорог регионального и межмуниципального значения</t>
  </si>
  <si>
    <t>4519 - 4.4.1.18. на организацию транспортного обслуживания населения воздушным, водным, автомобильным транспортом, включая легковое такси, в межмуниципальном и пригородном сообщении и железнодорожным транспортом в пригородном сообщении, осуществления регионального государственного контроля в сфере перевозок пассажиров и багажа легковым такси</t>
  </si>
  <si>
    <t>4520 - 4.4.1.19. на содержание, развитие и организацию эксплуатации аэропортов и (или) аэродромов гражданской авиации, находящихся в собственности субъекта Российской Федерации</t>
  </si>
  <si>
    <t>4521 - 4.4.1.20. на содержание, развитие и организацию эксплуатации речных портов, на территориях которых расположено имущество, находящееся в собственности субъекта Российской Федерации</t>
  </si>
  <si>
    <t>4522 - 4.4.1.21.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t>
  </si>
  <si>
    <t>4523 - 4.4.1.22. 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</si>
  <si>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постановление администрации Тихвинского района №01-2531-а от  13.10.2015г "" Об утверждении МП "Обеспечение качественным жильем граждан на территории Тихвинского городского поселения"</t>
  </si>
  <si>
    <t xml:space="preserve"> 01.01.2016г</t>
  </si>
  <si>
    <t>(по состоянию на 01.04.2016г)</t>
  </si>
  <si>
    <t>4908 - 4.5.221.8. разработка и осуществление мер, направленных на укрепление межнационального и межконфессионального согласия, поддержку и развитие языков и культуры народов Российской Федерации, проживающих на территории муниципального района, реализацию прав национальных меньшинств, обеспечение социальной и культурной адаптации мигрантов, профилактику межнациональных (межэтнических) конфликтов</t>
  </si>
  <si>
    <t>4909 - 4.5.2.2.9. участие в предупреждении и ликвидации последствий чрезвычайных ситуаций на территории муниципального района</t>
  </si>
  <si>
    <t>4910 - 4.5.2.2.10. организация охраны общественного порядка на территории муниципального района муниципальной милицией</t>
  </si>
  <si>
    <t>4911 - 4.5.2.2.11. предоставление помещения для работы на обслуживаемом административном участке муниципального района сотруднику, замещающему должность участкового уполномоченного полиции</t>
  </si>
  <si>
    <t>4912 - 4.5.2.2.12. до 1 января 2017 года предоставление сотруднику, замещающему должность участкового уполномоченного полиции, и членам его семьи жилого помещения на период выполнения сотрудником обязанностей по указанной должности</t>
  </si>
  <si>
    <t>4913 - 4.5.2.2.13. организация мероприятий межпоселенческого характера по охране окружающей среды</t>
  </si>
  <si>
    <t>постановление администрации Тихвинского района №01-2531-а от  13.10.2015г "" Об утверждении МП "Обеспечение качественным жильем граждан на территории Тихвинского городского поселения</t>
  </si>
  <si>
    <t xml:space="preserve">прилож. 2,п. 1,2,3,5             </t>
  </si>
  <si>
    <t>прилож.2,п.1,2,3</t>
  </si>
  <si>
    <t>постановление администрации Тихвинского района №01-2522-а от 13.10.2015г "Об утверждении МП  "Развитие сети автомобильных дорог Тихвинского городского поселения"</t>
  </si>
  <si>
    <t>прилож.2,п.2,пп2.1</t>
  </si>
  <si>
    <t>прилож.2,п.1</t>
  </si>
  <si>
    <t>прилож. 2,п.5,пп 5.1.1</t>
  </si>
  <si>
    <t>прил.2,п4,пп4.1.1;4.3.1</t>
  </si>
  <si>
    <t>4824 - 4.5.2.1.23. присвоение адресов объектам адресации, изменение, аннулирование адресов, присвоение наименований элементам улично-дорожной сети (за исключением автомобильных дорог федерального значения, автомобильных дорог регионального или межмуниципального значения, местного значения муниципального района), наименований элементам планировочной структуры в границах городского поселения, изменение, аннулирование таких наименований, размещение информации в государственном адресном реестре</t>
  </si>
  <si>
    <t>4825 - 4.5.2.1.24. организация ритуальных услуг и содержание мест захоронения</t>
  </si>
  <si>
    <t>4826 - 4.5.2.1.25. организация и осуществление мероприятий по территориальной обороне и гражданской обороне, защите населения и территории городского поселения от чрезвычайных ситуаций природного и техногенного характера</t>
  </si>
  <si>
    <t>4917 - 4.5.2.2.17. 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t>
  </si>
  <si>
    <t>4918 - 4.5.2.2.18. формирование и содержание муниципального архива, включая хранение архивных фондов поселений</t>
  </si>
  <si>
    <t>4919 - 4.5.2.2.19. содержание на территории муниципального района межпоселенческих мест захоронения, организация ритуальных услуг</t>
  </si>
  <si>
    <t>4920 - 4.5.2.2.20. 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</si>
  <si>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4921 - 4.5.2.2.21. 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</si>
  <si>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4922 - 4.5.2.2.22. 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</si>
  <si>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решение совета депутатов Тихвинского город.пос. №02-111 от 16.12.2015г№02-439"Об утверждении прогнозного плана приватизации муниц.собственности ТГП на 2016г"</t>
  </si>
  <si>
    <t>постан. Администрации Тихвинского района № 01-2951-а от 02.12.2015г "Об утверждении плана мероприятий по реализации МП "Создание условий для эффективного выполнения органами местного самоуправления своих полномочий на территории Тихвинского городского поселения"</t>
  </si>
  <si>
    <t>прилож.2,п.2,пп2.2</t>
  </si>
  <si>
    <t>постановление администрации Тихвинского района № 01-2951-а от 02.12.2015гОб утверждении Плана мероприятий по реализации МП "Создание условий для эффективного выполнения органами местного самоуправления своих полномочий на территории Тихвинского городского поселения""</t>
  </si>
  <si>
    <t>прилож.2,п.2.п.3</t>
  </si>
  <si>
    <t>4524 - 4.4.1.23. 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13 пункта 2 статьи 26.3 Федерального закона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</si>
  <si>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4525 - 4.4.1.24. на организацию предоставления среднего профессионального образования, включая обеспечение государственных гарантий реализации права на получение общедоступного и бесплатного среднего профессионального образования</t>
  </si>
  <si>
    <t>4526 - 4.4.1.25. на организацию предоставления дополнительного образования детей в государственных образовательных организациях субъектов Российской Федерации</t>
  </si>
  <si>
    <t>ст.14.1,п.1,пп1.8; ст.19.п5</t>
  </si>
  <si>
    <t>ст.14.1, ст.19.п5</t>
  </si>
  <si>
    <t>№131ФЗ от 06.10.2003г</t>
  </si>
  <si>
    <t>4545 - 4.4.1.44. на материально-техническое и финансовое обеспечение оказания юридической помощи адвокатами в труднодоступных и малонаселенных местностях в соответствии с Федеральным законом от 31 мая 2002 года № 63-ФЗ «Об адвокатской деятельности и адвокатуре в Российской Федерации», определение размера, порядка оплаты труда адвокатов, оказывающих бесплатную юридическую помощь гражданам Российской Федерации в рамках государственной системы бесплатной юридической помощи, и компенсаций их расходов на оказание такой помощи, а также учреждение, материально-техническое и финансовое обеспечение деятельности государственных юридических бюро в соответствии с Федеральным законом «О бесплатной юридической помощи в Российской Федерации»</t>
  </si>
  <si>
    <t>4546 - 4.4.1.45. на материально-техническое и финансовое обеспечение государственных нотариальных контор, определение количества должностей нотариусов в нотариальном округе, пределов нотариальных округов в границах территории субъекта Российской Федерации</t>
  </si>
  <si>
    <t>4547 - 4.4.1.46. на организацию и осуществление межмуниципальных инвестиционных проектов, а также инвестиционных проектов, направленных на развитие социальной и инженерной инфраструктуры муниципальных образований</t>
  </si>
  <si>
    <t>4686 - 4.4.1286. на подбор и передачу федеральному органу исполнительной власти, осуществляющему правоприменительные функции, функции по контролю, надзору и оказанию государственных услуг в сфере миграции, в целях размещения специальных учреждений, предусмотренных Федеральным законом от 25 июля 2002 года № 115-ФЗ «О правовом положении иностранных граждан в Российской Федерации», зданий с прилегающими земельными участками, соответствующих требованиям, установленным Правительством Российской Федерации</t>
  </si>
  <si>
    <t>4687 - 4.4.2.87. на организацию деятельности многофункциональных центров предоставления государственных и муниципальных услуг в соответствии с Федеральным законом от 27 июля 2010 года № 210-ФЗ «Об организации предоставления государственных и муниципальных услуг»</t>
  </si>
  <si>
    <t>4688 - 4.4.2.88. на осуществление предусмотренных Федеральным законом от 21 июля 1997 года № 117-ФЗ «О безопасности гидротехнических сооружений» полномочий в области безопасности гидротехнических сооружений</t>
  </si>
  <si>
    <t>4689 - 4.4.2.89. на создание условий для организации проведения независимой оценки качества оказания услуг организациями в порядке и на условиях, которые установлены федеральными законами</t>
  </si>
  <si>
    <t>4700 - 4.5.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</si>
  <si>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4701 - 4.5.1. по предоставлению субсидий, всего</t>
  </si>
  <si>
    <t>4702 - 4.5.1.1. в бюджет субъекта Российской Федерации, всего</t>
  </si>
  <si>
    <t>4703 - 4.5.1.2. в бюджет муниципального района на решение вопросов местного значения межмуниципального характера, всего</t>
  </si>
  <si>
    <t>4507 - 4.4.1.6. на предупреждение ситуаций, которые могут привести к нарушению функционирования систем жизнеобеспечения населения, и ликвидации их последствий</t>
  </si>
  <si>
    <t>4508 - 4.4.1.7. на организацию и осуществление региональных и межмуниципальных программ и проектов в области охраны окружающей среды и экологической безопасности</t>
  </si>
  <si>
    <t>4509 - 4.4.1.8. на создание и обеспечение охраны особо охраняемых природных территорий регионального значения; ведения Красной книги субъекта Российской Федерации</t>
  </si>
  <si>
    <t>4510 - 4.4.1.9. на осуществление регионального государственного надзора в области охраны и использования особо охраняемых природных территорий</t>
  </si>
  <si>
    <t>4578 - 4.4.1.77. на утверждение и реализацию региональных программ в области энергосбережения и повышения энергетической эффективности, организацию проведения энергетического обследования жилых домов, многоквартирных домов, помещения в которых составляют жилищный фонд субъектов Российской Федерации, организацию и проведение иных мероприятий, предусмотренных законодательством об энергосбережении и о повышении энергетической эффективности</t>
  </si>
  <si>
    <t>4685 - 4.4.2.85. на осуществление полномочий в области содействия занятости населения, предусмотренных Законом Российской Федерации от 19 апреля 1991 года № 1032-1 «О занятости населения в Российской Федерации»</t>
  </si>
  <si>
    <t>4827 - 4.5.2.1.26. создание, содержание и организация деятельности аварийно-спасательных служб и (или) аварийно-спасательных формирований на территории городского поселения</t>
  </si>
  <si>
    <t>4828 - 4.5.2.1.27. осуществление мероприятий по обеспечению безопасности людей на водных объектах, охране их жизни и здоровья</t>
  </si>
  <si>
    <t>4829 - 4.5.2.1.28. создание, развитие и обеспечение охраны лечебно-оздоровительных местностей и курортов местного значения на территории городского поселения, а также осуществление муниципального контроля в области использования и охраны особо охраняемых природных территорий местного значения</t>
  </si>
  <si>
    <t>4830 - 4.5.2.1.29. содействие в развитии сельскохозяйственного производства, создание условий для развития малого и среднего предпринимательства</t>
  </si>
  <si>
    <t>4831 - 4.5.2.1.30. организация и осуществление мероприятий по работе с детьми и молодежью в городском поселении</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</si>
</sst>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26">
    <font>
      <sz val="11"/>
      <color indexed="8"/>
      <name val="Calibri"/>
      <family val="2"/>
    </font>
    <font>
      <sz val="11"/>
      <name val="Calibri"/>
      <family val="0"/>
    </font>
    <font>
      <b/>
      <sz val="14"/>
      <color indexed="8"/>
      <name val="Arial"/>
      <family val="0"/>
    </font>
    <font>
      <sz val="14"/>
      <name val="Calibri"/>
      <family val="0"/>
    </font>
    <font>
      <sz val="20"/>
      <name val="Calibri"/>
      <family val="0"/>
    </font>
    <font>
      <sz val="14"/>
      <color indexed="8"/>
      <name val="Arial"/>
      <family val="0"/>
    </font>
    <font>
      <b/>
      <sz val="14"/>
      <color indexed="8"/>
      <name val="Times New Roman"/>
      <family val="0"/>
    </font>
    <font>
      <sz val="14"/>
      <color indexed="8"/>
      <name val="Calibri"/>
      <family val="2"/>
    </font>
    <font>
      <b/>
      <sz val="10"/>
      <color indexed="8"/>
      <name val="Times New Roman"/>
      <family val="0"/>
    </font>
    <font>
      <sz val="16"/>
      <name val="Calibri"/>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indexed="1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style="thin">
        <color indexed="8"/>
      </top>
      <bottom style="thin"/>
    </border>
    <border>
      <left style="thin">
        <color indexed="8"/>
      </left>
      <right/>
      <top style="thin">
        <color indexed="8"/>
      </top>
      <bottom style="thin">
        <color indexed="8"/>
      </bottom>
    </border>
    <border>
      <left/>
      <right style="thin">
        <color indexed="8"/>
      </right>
      <top style="thin">
        <color indexed="8"/>
      </top>
      <bottom style="thin">
        <color indexed="8"/>
      </bottom>
    </border>
    <border>
      <left style="thin">
        <color indexed="8"/>
      </left>
      <right/>
      <top style="thin"/>
      <bottom style="thin"/>
    </border>
    <border>
      <left/>
      <right/>
      <top style="thin"/>
      <bottom style="thin"/>
    </border>
    <border>
      <left/>
      <right style="thin">
        <color indexed="8"/>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6" borderId="0" applyNumberFormat="0" applyBorder="0" applyAlignment="0" applyProtection="0"/>
    <xf numFmtId="0" fontId="0" fillId="9" borderId="0" applyNumberFormat="0" applyBorder="0" applyAlignment="0" applyProtection="0"/>
    <xf numFmtId="0" fontId="0" fillId="3" borderId="0" applyNumberFormat="0" applyBorder="0" applyAlignment="0" applyProtection="0"/>
    <xf numFmtId="0" fontId="25" fillId="10"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6" borderId="0" applyNumberFormat="0" applyBorder="0" applyAlignment="0" applyProtection="0"/>
    <xf numFmtId="0" fontId="25" fillId="10" borderId="0" applyNumberFormat="0" applyBorder="0" applyAlignment="0" applyProtection="0"/>
    <xf numFmtId="0" fontId="25" fillId="3"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0" borderId="0" applyNumberFormat="0" applyBorder="0" applyAlignment="0" applyProtection="0"/>
    <xf numFmtId="0" fontId="25" fillId="14" borderId="0" applyNumberFormat="0" applyBorder="0" applyAlignment="0" applyProtection="0"/>
    <xf numFmtId="0" fontId="17" fillId="3" borderId="1" applyNumberFormat="0" applyAlignment="0" applyProtection="0"/>
    <xf numFmtId="0" fontId="18" fillId="2" borderId="2" applyNumberFormat="0" applyAlignment="0" applyProtection="0"/>
    <xf numFmtId="0" fontId="19" fillId="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24" fillId="0" borderId="6" applyNumberFormat="0" applyFill="0" applyAlignment="0" applyProtection="0"/>
    <xf numFmtId="0" fontId="21" fillId="15" borderId="7" applyNumberFormat="0" applyAlignment="0" applyProtection="0"/>
    <xf numFmtId="0" fontId="10" fillId="0" borderId="0" applyNumberFormat="0" applyFill="0" applyBorder="0" applyAlignment="0" applyProtection="0"/>
    <xf numFmtId="0" fontId="16" fillId="8" borderId="0" applyNumberFormat="0" applyBorder="0" applyAlignment="0" applyProtection="0"/>
    <xf numFmtId="0" fontId="15" fillId="16" borderId="0" applyNumberFormat="0" applyBorder="0" applyAlignment="0" applyProtection="0"/>
    <xf numFmtId="0" fontId="23"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20"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17" borderId="0" applyNumberFormat="0" applyBorder="0" applyAlignment="0" applyProtection="0"/>
  </cellStyleXfs>
  <cellXfs count="57">
    <xf numFmtId="0" fontId="1" fillId="0" borderId="0" xfId="0" applyFont="1" applyFill="1" applyBorder="1" applyAlignment="1">
      <alignment/>
    </xf>
    <xf numFmtId="0" fontId="4" fillId="0" borderId="0" xfId="0" applyFont="1" applyFill="1" applyBorder="1" applyAlignment="1">
      <alignment/>
    </xf>
    <xf numFmtId="0" fontId="5" fillId="0" borderId="10" xfId="0" applyNumberFormat="1" applyFont="1" applyFill="1" applyBorder="1" applyAlignment="1">
      <alignment horizontal="left" vertical="center" wrapText="1" readingOrder="1"/>
    </xf>
    <xf numFmtId="0" fontId="3" fillId="0" borderId="0" xfId="0" applyFont="1" applyFill="1" applyBorder="1" applyAlignment="1">
      <alignment/>
    </xf>
    <xf numFmtId="0" fontId="6" fillId="18" borderId="10" xfId="0" applyNumberFormat="1" applyFont="1" applyFill="1" applyBorder="1" applyAlignment="1">
      <alignment horizontal="center" vertical="center" wrapText="1" readingOrder="1"/>
    </xf>
    <xf numFmtId="49" fontId="5" fillId="0" borderId="10" xfId="0" applyNumberFormat="1" applyFont="1" applyFill="1" applyBorder="1" applyAlignment="1">
      <alignment horizontal="left" vertical="center" wrapText="1" readingOrder="1"/>
    </xf>
    <xf numFmtId="164" fontId="5" fillId="0" borderId="10" xfId="0" applyNumberFormat="1" applyFont="1" applyFill="1" applyBorder="1" applyAlignment="1">
      <alignment horizontal="center" vertical="center" wrapText="1" readingOrder="1"/>
    </xf>
    <xf numFmtId="164" fontId="5" fillId="0" borderId="10" xfId="0" applyNumberFormat="1" applyFont="1" applyFill="1" applyBorder="1" applyAlignment="1">
      <alignment horizontal="left" vertical="center" wrapText="1" readingOrder="1"/>
    </xf>
    <xf numFmtId="0" fontId="2" fillId="0" borderId="10" xfId="0" applyNumberFormat="1" applyFont="1" applyFill="1" applyBorder="1" applyAlignment="1">
      <alignment horizontal="left" vertical="center" wrapText="1" readingOrder="1"/>
    </xf>
    <xf numFmtId="0" fontId="3" fillId="0" borderId="0" xfId="0" applyFont="1" applyFill="1" applyBorder="1" applyAlignment="1">
      <alignment/>
    </xf>
    <xf numFmtId="0" fontId="8" fillId="18" borderId="10" xfId="0" applyNumberFormat="1" applyFont="1" applyFill="1" applyBorder="1" applyAlignment="1">
      <alignment horizontal="center" vertical="center" wrapText="1" readingOrder="1"/>
    </xf>
    <xf numFmtId="0" fontId="6" fillId="18" borderId="11" xfId="0" applyNumberFormat="1" applyFont="1" applyFill="1" applyBorder="1" applyAlignment="1">
      <alignment horizontal="center" vertical="center" wrapText="1" readingOrder="1"/>
    </xf>
    <xf numFmtId="14" fontId="5" fillId="0" borderId="10" xfId="0" applyNumberFormat="1" applyFont="1" applyFill="1" applyBorder="1" applyAlignment="1">
      <alignment horizontal="left" vertical="center" wrapText="1" readingOrder="1"/>
    </xf>
    <xf numFmtId="49" fontId="5" fillId="0" borderId="12" xfId="0" applyNumberFormat="1" applyFont="1" applyFill="1" applyBorder="1" applyAlignment="1">
      <alignment vertical="center" wrapText="1" readingOrder="1"/>
    </xf>
    <xf numFmtId="49" fontId="5" fillId="0" borderId="11" xfId="0" applyNumberFormat="1" applyFont="1" applyFill="1" applyBorder="1" applyAlignment="1">
      <alignment vertical="center" wrapText="1" readingOrder="1"/>
    </xf>
    <xf numFmtId="164" fontId="5" fillId="0" borderId="12" xfId="0" applyNumberFormat="1" applyFont="1" applyFill="1" applyBorder="1" applyAlignment="1">
      <alignment horizontal="center" vertical="center" wrapText="1" readingOrder="1"/>
    </xf>
    <xf numFmtId="164" fontId="5" fillId="0" borderId="11" xfId="0" applyNumberFormat="1" applyFont="1" applyFill="1" applyBorder="1" applyAlignment="1">
      <alignment horizontal="center" vertical="center" wrapText="1" readingOrder="1"/>
    </xf>
    <xf numFmtId="0" fontId="5" fillId="0" borderId="11" xfId="0" applyNumberFormat="1" applyFont="1" applyFill="1" applyBorder="1" applyAlignment="1">
      <alignment horizontal="center" vertical="center" wrapText="1" readingOrder="1"/>
    </xf>
    <xf numFmtId="0" fontId="5" fillId="0" borderId="12" xfId="0" applyNumberFormat="1" applyFont="1" applyFill="1" applyBorder="1" applyAlignment="1">
      <alignment horizontal="left" vertical="center" wrapText="1" readingOrder="1"/>
    </xf>
    <xf numFmtId="49" fontId="5" fillId="0" borderId="12" xfId="0" applyNumberFormat="1" applyFont="1" applyFill="1" applyBorder="1" applyAlignment="1">
      <alignment horizontal="left" vertical="center" wrapText="1" readingOrder="1"/>
    </xf>
    <xf numFmtId="164" fontId="5" fillId="0" borderId="12" xfId="0" applyNumberFormat="1" applyFont="1" applyFill="1" applyBorder="1" applyAlignment="1">
      <alignment horizontal="left" vertical="center" wrapText="1" readingOrder="1"/>
    </xf>
    <xf numFmtId="0" fontId="5" fillId="0" borderId="12" xfId="0" applyNumberFormat="1" applyFont="1" applyFill="1" applyBorder="1" applyAlignment="1">
      <alignment vertical="center" wrapText="1" readingOrder="1"/>
    </xf>
    <xf numFmtId="0" fontId="5" fillId="0" borderId="11" xfId="0" applyNumberFormat="1" applyFont="1" applyFill="1" applyBorder="1" applyAlignment="1">
      <alignment vertical="center" wrapText="1" readingOrder="1"/>
    </xf>
    <xf numFmtId="164" fontId="5" fillId="0" borderId="12" xfId="0" applyNumberFormat="1" applyFont="1" applyFill="1" applyBorder="1" applyAlignment="1">
      <alignment vertical="center" wrapText="1" readingOrder="1"/>
    </xf>
    <xf numFmtId="164" fontId="5" fillId="0" borderId="11" xfId="0" applyNumberFormat="1" applyFont="1" applyFill="1" applyBorder="1" applyAlignment="1">
      <alignment vertical="center" wrapText="1" readingOrder="1"/>
    </xf>
    <xf numFmtId="0" fontId="5" fillId="0" borderId="13" xfId="0" applyNumberFormat="1" applyFont="1" applyFill="1" applyBorder="1" applyAlignment="1">
      <alignment horizontal="center" vertical="center" wrapText="1" readingOrder="1"/>
    </xf>
    <xf numFmtId="49" fontId="7" fillId="0" borderId="11" xfId="0" applyNumberFormat="1" applyFont="1" applyFill="1" applyBorder="1" applyAlignment="1">
      <alignment horizontal="center" vertical="center" wrapText="1" readingOrder="1"/>
    </xf>
    <xf numFmtId="49" fontId="5" fillId="0" borderId="13" xfId="0" applyNumberFormat="1" applyFont="1" applyFill="1" applyBorder="1" applyAlignment="1">
      <alignment horizontal="center" vertical="center" wrapText="1" readingOrder="1"/>
    </xf>
    <xf numFmtId="164" fontId="5" fillId="0" borderId="13" xfId="0" applyNumberFormat="1" applyFont="1" applyFill="1" applyBorder="1" applyAlignment="1">
      <alignment horizontal="center" vertical="center" wrapText="1" readingOrder="1"/>
    </xf>
    <xf numFmtId="0" fontId="5" fillId="0" borderId="13" xfId="0" applyNumberFormat="1" applyFont="1" applyFill="1" applyBorder="1" applyAlignment="1">
      <alignment vertical="center" wrapText="1" readingOrder="1"/>
    </xf>
    <xf numFmtId="49" fontId="5" fillId="0" borderId="11" xfId="0" applyNumberFormat="1" applyFont="1" applyFill="1" applyBorder="1" applyAlignment="1">
      <alignment horizontal="center" vertical="center" wrapText="1" readingOrder="1"/>
    </xf>
    <xf numFmtId="0" fontId="9" fillId="0" borderId="0" xfId="0" applyFont="1" applyFill="1" applyBorder="1" applyAlignment="1">
      <alignment/>
    </xf>
    <xf numFmtId="0" fontId="2" fillId="19" borderId="10" xfId="0" applyNumberFormat="1" applyFont="1" applyFill="1" applyBorder="1" applyAlignment="1">
      <alignment horizontal="left" vertical="center" wrapText="1" readingOrder="1"/>
    </xf>
    <xf numFmtId="49" fontId="2" fillId="0" borderId="10" xfId="0" applyNumberFormat="1" applyFont="1" applyFill="1" applyBorder="1" applyAlignment="1">
      <alignment horizontal="left" vertical="center" wrapText="1" readingOrder="1"/>
    </xf>
    <xf numFmtId="164" fontId="2" fillId="0" borderId="10" xfId="0" applyNumberFormat="1" applyFont="1" applyFill="1" applyBorder="1" applyAlignment="1">
      <alignment horizontal="center" vertical="center" wrapText="1" readingOrder="1"/>
    </xf>
    <xf numFmtId="164" fontId="5" fillId="0" borderId="10" xfId="0" applyNumberFormat="1" applyFont="1" applyFill="1" applyBorder="1" applyAlignment="1">
      <alignment horizontal="center" vertical="center" wrapText="1" readingOrder="1"/>
    </xf>
    <xf numFmtId="164" fontId="5" fillId="0" borderId="14" xfId="0" applyNumberFormat="1" applyFont="1" applyFill="1" applyBorder="1" applyAlignment="1">
      <alignment horizontal="center" vertical="center" wrapText="1" readingOrder="1"/>
    </xf>
    <xf numFmtId="164" fontId="5" fillId="0" borderId="12" xfId="0" applyNumberFormat="1" applyFont="1" applyFill="1" applyBorder="1" applyAlignment="1">
      <alignment horizontal="center" vertical="center" wrapText="1" readingOrder="1"/>
    </xf>
    <xf numFmtId="164" fontId="5" fillId="0" borderId="11" xfId="0" applyNumberFormat="1" applyFont="1" applyFill="1" applyBorder="1" applyAlignment="1">
      <alignment horizontal="center" vertical="center" wrapText="1" readingOrder="1"/>
    </xf>
    <xf numFmtId="49" fontId="5" fillId="0" borderId="12" xfId="0" applyNumberFormat="1" applyFont="1" applyFill="1" applyBorder="1" applyAlignment="1">
      <alignment horizontal="center" vertical="center" wrapText="1" readingOrder="1"/>
    </xf>
    <xf numFmtId="49" fontId="5" fillId="0" borderId="11" xfId="0" applyNumberFormat="1" applyFont="1" applyFill="1" applyBorder="1" applyAlignment="1">
      <alignment horizontal="center" vertical="center" wrapText="1" readingOrder="1"/>
    </xf>
    <xf numFmtId="49" fontId="7" fillId="0" borderId="12" xfId="0" applyNumberFormat="1" applyFont="1" applyFill="1" applyBorder="1" applyAlignment="1">
      <alignment horizontal="center" vertical="center" wrapText="1" readingOrder="1"/>
    </xf>
    <xf numFmtId="49" fontId="7" fillId="0" borderId="11" xfId="0" applyNumberFormat="1" applyFont="1" applyFill="1" applyBorder="1" applyAlignment="1">
      <alignment horizontal="center" vertical="center" wrapText="1" readingOrder="1"/>
    </xf>
    <xf numFmtId="0" fontId="2" fillId="0" borderId="0" xfId="0" applyNumberFormat="1" applyFont="1" applyFill="1" applyBorder="1" applyAlignment="1">
      <alignment vertical="top" wrapText="1" readingOrder="1"/>
    </xf>
    <xf numFmtId="0" fontId="6" fillId="18" borderId="12" xfId="0" applyNumberFormat="1" applyFont="1" applyFill="1" applyBorder="1" applyAlignment="1">
      <alignment horizontal="center" vertical="center" wrapText="1" readingOrder="1"/>
    </xf>
    <xf numFmtId="0" fontId="6" fillId="18" borderId="11" xfId="0" applyNumberFormat="1" applyFont="1" applyFill="1" applyBorder="1" applyAlignment="1">
      <alignment horizontal="center" vertical="center" wrapText="1" readingOrder="1"/>
    </xf>
    <xf numFmtId="0" fontId="8" fillId="18" borderId="12" xfId="0" applyNumberFormat="1" applyFont="1" applyFill="1" applyBorder="1" applyAlignment="1">
      <alignment horizontal="center" vertical="center" wrapText="1" readingOrder="1"/>
    </xf>
    <xf numFmtId="0" fontId="8" fillId="18" borderId="11" xfId="0" applyNumberFormat="1" applyFont="1" applyFill="1" applyBorder="1" applyAlignment="1">
      <alignment horizontal="center" vertical="center" wrapText="1" readingOrder="1"/>
    </xf>
    <xf numFmtId="0" fontId="6" fillId="18" borderId="15" xfId="0" applyNumberFormat="1" applyFont="1" applyFill="1" applyBorder="1" applyAlignment="1">
      <alignment horizontal="center" vertical="center" wrapText="1" readingOrder="1"/>
    </xf>
    <xf numFmtId="0" fontId="6" fillId="18" borderId="16" xfId="0" applyNumberFormat="1" applyFont="1" applyFill="1" applyBorder="1" applyAlignment="1">
      <alignment horizontal="center" vertical="center" wrapText="1" readingOrder="1"/>
    </xf>
    <xf numFmtId="0" fontId="5" fillId="0" borderId="12" xfId="0" applyNumberFormat="1" applyFont="1" applyFill="1" applyBorder="1" applyAlignment="1">
      <alignment horizontal="center" vertical="center" wrapText="1" readingOrder="1"/>
    </xf>
    <xf numFmtId="0" fontId="5" fillId="0" borderId="11" xfId="0" applyNumberFormat="1" applyFont="1" applyFill="1" applyBorder="1" applyAlignment="1">
      <alignment horizontal="center" vertical="center" wrapText="1" readingOrder="1"/>
    </xf>
    <xf numFmtId="0" fontId="6" fillId="18" borderId="17" xfId="0" applyNumberFormat="1" applyFont="1" applyFill="1" applyBorder="1" applyAlignment="1">
      <alignment horizontal="center" vertical="center" wrapText="1" readingOrder="1"/>
    </xf>
    <xf numFmtId="0" fontId="6" fillId="18" borderId="18" xfId="0" applyNumberFormat="1" applyFont="1" applyFill="1" applyBorder="1" applyAlignment="1">
      <alignment horizontal="center" vertical="center" wrapText="1" readingOrder="1"/>
    </xf>
    <xf numFmtId="0" fontId="6" fillId="18" borderId="19" xfId="0" applyNumberFormat="1" applyFont="1" applyFill="1" applyBorder="1" applyAlignment="1">
      <alignment horizontal="center" vertical="center" wrapText="1" readingOrder="1"/>
    </xf>
    <xf numFmtId="0" fontId="5" fillId="0" borderId="13" xfId="0" applyNumberFormat="1" applyFont="1" applyFill="1" applyBorder="1" applyAlignment="1">
      <alignment horizontal="center" vertical="center" wrapText="1" readingOrder="1"/>
    </xf>
    <xf numFmtId="0" fontId="1" fillId="0" borderId="11" xfId="0" applyFont="1" applyFill="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5F5F5"/>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7"/>
  <sheetViews>
    <sheetView showGridLines="0" tabSelected="1" view="pageBreakPreview" zoomScale="60" zoomScalePageLayoutView="0" workbookViewId="0" topLeftCell="A1">
      <selection activeCell="B3" sqref="B3"/>
    </sheetView>
  </sheetViews>
  <sheetFormatPr defaultColWidth="9.140625" defaultRowHeight="15"/>
  <cols>
    <col min="1" max="1" width="6.7109375" style="3" customWidth="1"/>
    <col min="2" max="2" width="57.140625" style="3" customWidth="1"/>
    <col min="3" max="3" width="17.57421875" style="3" customWidth="1"/>
    <col min="4" max="4" width="17.7109375" style="3" customWidth="1"/>
    <col min="5" max="5" width="15.421875" style="3" customWidth="1"/>
    <col min="6" max="6" width="19.140625" style="3" customWidth="1"/>
    <col min="7" max="7" width="11.57421875" style="3" customWidth="1"/>
    <col min="8" max="8" width="15.00390625" style="3" customWidth="1"/>
    <col min="9" max="9" width="10.00390625" style="3" customWidth="1"/>
    <col min="10" max="10" width="13.7109375" style="3" customWidth="1"/>
    <col min="11" max="11" width="13.421875" style="3" customWidth="1"/>
    <col min="12" max="12" width="12.8515625" style="3" customWidth="1"/>
    <col min="13" max="13" width="13.8515625" style="3" customWidth="1"/>
    <col min="14" max="14" width="14.57421875" style="3" customWidth="1"/>
    <col min="15" max="15" width="15.8515625" style="0" customWidth="1"/>
  </cols>
  <sheetData>
    <row r="1" spans="1:14" ht="18" customHeight="1">
      <c r="A1" s="43"/>
      <c r="B1" s="43"/>
      <c r="C1" s="43"/>
      <c r="D1" s="43"/>
      <c r="E1" s="43"/>
      <c r="F1" s="43"/>
      <c r="G1" s="43"/>
      <c r="H1" s="43"/>
      <c r="I1" s="43"/>
      <c r="J1" s="43"/>
      <c r="K1" s="43"/>
      <c r="L1" s="43"/>
      <c r="M1" s="43"/>
      <c r="N1" s="43"/>
    </row>
    <row r="2" spans="2:11" ht="62.25" customHeight="1">
      <c r="B2" s="31" t="s">
        <v>38</v>
      </c>
      <c r="C2" s="31"/>
      <c r="D2" s="31"/>
      <c r="E2" s="31"/>
      <c r="F2" s="31"/>
      <c r="G2" s="31"/>
      <c r="H2" s="9"/>
      <c r="I2" s="9"/>
      <c r="J2" s="9"/>
      <c r="K2" s="9"/>
    </row>
    <row r="3" spans="3:14" ht="34.5" customHeight="1">
      <c r="C3" s="3" t="s">
        <v>426</v>
      </c>
      <c r="N3" s="3" t="s">
        <v>68</v>
      </c>
    </row>
    <row r="4" spans="1:15" ht="39.75" customHeight="1">
      <c r="A4" s="44"/>
      <c r="B4" s="44" t="s">
        <v>69</v>
      </c>
      <c r="C4" s="52" t="s">
        <v>306</v>
      </c>
      <c r="D4" s="53"/>
      <c r="E4" s="54"/>
      <c r="F4" s="52" t="s">
        <v>102</v>
      </c>
      <c r="G4" s="53"/>
      <c r="H4" s="54"/>
      <c r="I4" s="46" t="s">
        <v>64</v>
      </c>
      <c r="J4" s="48" t="s">
        <v>65</v>
      </c>
      <c r="K4" s="49"/>
      <c r="L4" s="4">
        <v>2016</v>
      </c>
      <c r="M4" s="4">
        <v>2017</v>
      </c>
      <c r="N4" s="4">
        <v>2018</v>
      </c>
      <c r="O4" s="4">
        <v>2019</v>
      </c>
    </row>
    <row r="5" spans="1:15" ht="117.75" customHeight="1">
      <c r="A5" s="45"/>
      <c r="B5" s="45"/>
      <c r="C5" s="11" t="s">
        <v>183</v>
      </c>
      <c r="D5" s="11" t="s">
        <v>181</v>
      </c>
      <c r="E5" s="11" t="s">
        <v>182</v>
      </c>
      <c r="F5" s="11" t="s">
        <v>183</v>
      </c>
      <c r="G5" s="11" t="s">
        <v>181</v>
      </c>
      <c r="H5" s="11" t="s">
        <v>182</v>
      </c>
      <c r="I5" s="47"/>
      <c r="J5" s="10" t="s">
        <v>66</v>
      </c>
      <c r="K5" s="10" t="s">
        <v>67</v>
      </c>
      <c r="L5" s="10" t="s">
        <v>66</v>
      </c>
      <c r="M5" s="10" t="s">
        <v>66</v>
      </c>
      <c r="N5" s="10" t="s">
        <v>66</v>
      </c>
      <c r="O5" s="10" t="s">
        <v>76</v>
      </c>
    </row>
    <row r="6" spans="1:15" ht="90">
      <c r="A6" s="2"/>
      <c r="B6" s="32" t="s">
        <v>71</v>
      </c>
      <c r="C6" s="32"/>
      <c r="D6" s="32"/>
      <c r="E6" s="32"/>
      <c r="F6" s="32"/>
      <c r="G6" s="32"/>
      <c r="H6" s="32"/>
      <c r="I6" s="33"/>
      <c r="J6" s="34">
        <f>J7+J63+J85+J104+J287</f>
        <v>1320926.3099999998</v>
      </c>
      <c r="K6" s="34">
        <f>K7+K63+K85+K104+K287</f>
        <v>1171037.31</v>
      </c>
      <c r="L6" s="34">
        <f>L7+L63+L85+L104+L287</f>
        <v>484005.8000000001</v>
      </c>
      <c r="M6" s="34">
        <f>M7+M63+M85+M104+M287</f>
        <v>322958</v>
      </c>
      <c r="N6" s="34">
        <f>N7+N63+N85+N104+N287</f>
        <v>339632</v>
      </c>
      <c r="O6" s="34">
        <f>N6*1.075</f>
        <v>365104.39999999997</v>
      </c>
    </row>
    <row r="7" spans="1:15" ht="126">
      <c r="A7" s="2"/>
      <c r="B7" s="2" t="s">
        <v>163</v>
      </c>
      <c r="C7" s="2"/>
      <c r="D7" s="2"/>
      <c r="E7" s="2"/>
      <c r="F7" s="2"/>
      <c r="G7" s="2"/>
      <c r="H7" s="2"/>
      <c r="I7" s="5"/>
      <c r="J7" s="6">
        <f>J8+J10+J11+J13+J15+J18+J23+J24+J25+J26+J27+J28+J29+J31+J33+J34+J36+J38+J39+J40+J41+J44+J46+J47+J48+J49+J50+J51+J52+J53+J54+J55+J56+J57+J58+J59+J60+J61+J62</f>
        <v>993599.8999999998</v>
      </c>
      <c r="K7" s="6">
        <f>K8+K10+K11+K13+K15+K18+K23+K24+K25+K26+K27+K28+K29+K31+K33+K34+K36+K38+K39+K40+K41+K44+K46+K47+K48+K49+K50+K51+K52+K53+K54+K55+K56+K57+K58+K59+K60+K61+K62</f>
        <v>844346</v>
      </c>
      <c r="L7" s="6">
        <f>L8+L10+L11+L13+L15+L18+L23+L24+L25+L26+L27+L28+L29+L31+L33+L34+L36+L38+L39+L40+L41+L44+L46+L47+L48+L49+L50+L51+L52+L53+L54+L55+L56+L57+L58+L59+L60+L61+L62</f>
        <v>473483.3000000001</v>
      </c>
      <c r="M7" s="6">
        <f>M8+M10+M11+M13+M15+M18+M23+M24+M25+M26+M27+M28+M29+M31+M33+M34+M36+M38+M39+M40+M41+M44+M46+M47+M48+M49+M50+M51+M52+M53+M54+M55+M56+M57+M58+M59+M60+M61+M62</f>
        <v>315902</v>
      </c>
      <c r="N7" s="6">
        <f>N8+N10+N11+N13+N15+N18+N23+N24+N25+N26+N27+N28+N29+N31+N33+N34+N36+N38+N39+N40+N41+N44+N46+N47+N48+N49+N50+N51+N52+N53+N54+N55+N56+N57+N58+N59+N60+N61+N62</f>
        <v>332576</v>
      </c>
      <c r="O7" s="35">
        <f>N7*1.075</f>
        <v>357519.2</v>
      </c>
    </row>
    <row r="8" spans="1:16" ht="362.25" customHeight="1">
      <c r="A8" s="50"/>
      <c r="B8" s="50" t="s">
        <v>164</v>
      </c>
      <c r="C8" s="2" t="s">
        <v>122</v>
      </c>
      <c r="D8" s="2" t="s">
        <v>123</v>
      </c>
      <c r="E8" s="2" t="s">
        <v>262</v>
      </c>
      <c r="F8" s="2" t="s">
        <v>386</v>
      </c>
      <c r="G8" s="2" t="s">
        <v>387</v>
      </c>
      <c r="H8" s="2"/>
      <c r="I8" s="5" t="s">
        <v>216</v>
      </c>
      <c r="J8" s="6">
        <v>518</v>
      </c>
      <c r="K8" s="6">
        <v>245.4</v>
      </c>
      <c r="L8" s="6">
        <v>1704.9</v>
      </c>
      <c r="M8" s="7">
        <f>1500+158.4+8073.8</f>
        <v>9732.2</v>
      </c>
      <c r="N8" s="6">
        <f>1500+101.3+16981.3</f>
        <v>18582.6</v>
      </c>
      <c r="O8" s="35">
        <f>N8*1.075</f>
        <v>19976.295</v>
      </c>
      <c r="P8" s="1"/>
    </row>
    <row r="9" spans="1:16" ht="244.5" customHeight="1">
      <c r="A9" s="51"/>
      <c r="B9" s="51"/>
      <c r="C9" s="2"/>
      <c r="D9" s="2"/>
      <c r="E9" s="2"/>
      <c r="F9" s="2" t="s">
        <v>162</v>
      </c>
      <c r="G9" s="2" t="s">
        <v>392</v>
      </c>
      <c r="H9" s="2"/>
      <c r="I9" s="5"/>
      <c r="J9" s="6"/>
      <c r="K9" s="6"/>
      <c r="L9" s="6"/>
      <c r="M9" s="7"/>
      <c r="N9" s="6"/>
      <c r="O9" s="6"/>
      <c r="P9" s="1"/>
    </row>
    <row r="10" spans="1:15" ht="54">
      <c r="A10" s="2"/>
      <c r="B10" s="2" t="s">
        <v>165</v>
      </c>
      <c r="C10" s="2"/>
      <c r="D10" s="2"/>
      <c r="E10" s="2"/>
      <c r="F10" s="2"/>
      <c r="G10" s="2"/>
      <c r="H10" s="2"/>
      <c r="I10" s="5"/>
      <c r="J10" s="6"/>
      <c r="K10" s="6"/>
      <c r="L10" s="6"/>
      <c r="M10" s="7"/>
      <c r="N10" s="6"/>
      <c r="O10" s="6"/>
    </row>
    <row r="11" spans="1:15" ht="270.75" customHeight="1">
      <c r="A11" s="50"/>
      <c r="B11" s="50" t="s">
        <v>166</v>
      </c>
      <c r="C11" s="50" t="s">
        <v>122</v>
      </c>
      <c r="D11" s="50" t="s">
        <v>124</v>
      </c>
      <c r="E11" s="50" t="s">
        <v>262</v>
      </c>
      <c r="F11" s="2" t="s">
        <v>433</v>
      </c>
      <c r="G11" s="2" t="s">
        <v>439</v>
      </c>
      <c r="H11" s="12">
        <v>42370</v>
      </c>
      <c r="I11" s="39" t="s">
        <v>304</v>
      </c>
      <c r="J11" s="37">
        <f>1122.1+1008.5+10057.8</f>
        <v>12188.4</v>
      </c>
      <c r="K11" s="37">
        <f>1051.1+1008.4+10036.3</f>
        <v>12095.8</v>
      </c>
      <c r="L11" s="37">
        <v>15169.7</v>
      </c>
      <c r="M11" s="37">
        <f>920.8+1500+10303.3</f>
        <v>12724.099999999999</v>
      </c>
      <c r="N11" s="37">
        <f>920.8+1500+10303.3</f>
        <v>12724.099999999999</v>
      </c>
      <c r="O11" s="37">
        <v>357519.2</v>
      </c>
    </row>
    <row r="12" spans="1:15" ht="262.5" customHeight="1">
      <c r="A12" s="51"/>
      <c r="B12" s="51"/>
      <c r="C12" s="51"/>
      <c r="D12" s="51"/>
      <c r="E12" s="51"/>
      <c r="F12" s="2" t="s">
        <v>450</v>
      </c>
      <c r="G12" s="2"/>
      <c r="H12" s="12"/>
      <c r="I12" s="40"/>
      <c r="J12" s="38"/>
      <c r="K12" s="38"/>
      <c r="L12" s="38"/>
      <c r="M12" s="38"/>
      <c r="N12" s="38"/>
      <c r="O12" s="38"/>
    </row>
    <row r="13" spans="1:15" ht="357.75" customHeight="1">
      <c r="A13" s="2"/>
      <c r="B13" s="50" t="s">
        <v>167</v>
      </c>
      <c r="C13" s="2" t="s">
        <v>122</v>
      </c>
      <c r="D13" s="2" t="s">
        <v>230</v>
      </c>
      <c r="E13" s="2" t="s">
        <v>262</v>
      </c>
      <c r="F13" s="2" t="s">
        <v>39</v>
      </c>
      <c r="G13" s="2" t="s">
        <v>435</v>
      </c>
      <c r="H13" s="2" t="s">
        <v>40</v>
      </c>
      <c r="I13" s="5" t="s">
        <v>206</v>
      </c>
      <c r="J13" s="6">
        <f>240505.5+0.1</f>
        <v>240505.6</v>
      </c>
      <c r="K13" s="6">
        <v>221941.2</v>
      </c>
      <c r="L13" s="6">
        <v>54387.1</v>
      </c>
      <c r="M13" s="7">
        <f>62861.3+0.9</f>
        <v>62862.200000000004</v>
      </c>
      <c r="N13" s="6">
        <f>70707.4</f>
        <v>70707.4</v>
      </c>
      <c r="O13" s="35">
        <f>N13*1.075</f>
        <v>76010.45499999999</v>
      </c>
    </row>
    <row r="14" spans="1:15" ht="379.5" customHeight="1">
      <c r="A14" s="18"/>
      <c r="B14" s="51"/>
      <c r="C14" s="2" t="s">
        <v>404</v>
      </c>
      <c r="D14" s="2"/>
      <c r="E14" s="2"/>
      <c r="F14" s="2"/>
      <c r="G14" s="2"/>
      <c r="H14" s="2"/>
      <c r="I14" s="19"/>
      <c r="J14" s="15"/>
      <c r="K14" s="15"/>
      <c r="L14" s="15"/>
      <c r="M14" s="20"/>
      <c r="N14" s="15"/>
      <c r="O14" s="15"/>
    </row>
    <row r="15" spans="1:15" ht="342" customHeight="1">
      <c r="A15" s="50"/>
      <c r="B15" s="21" t="s">
        <v>352</v>
      </c>
      <c r="C15" s="2" t="s">
        <v>122</v>
      </c>
      <c r="D15" s="2" t="s">
        <v>125</v>
      </c>
      <c r="E15" s="2" t="s">
        <v>262</v>
      </c>
      <c r="F15" s="2" t="s">
        <v>436</v>
      </c>
      <c r="G15" s="2" t="s">
        <v>438</v>
      </c>
      <c r="H15" s="2" t="s">
        <v>40</v>
      </c>
      <c r="I15" s="39" t="s">
        <v>196</v>
      </c>
      <c r="J15" s="37">
        <f>167994.5</f>
        <v>167994.5</v>
      </c>
      <c r="K15" s="37">
        <f>165514.1</f>
        <v>165514.1</v>
      </c>
      <c r="L15" s="37">
        <v>73159.8</v>
      </c>
      <c r="M15" s="37">
        <v>59320.3</v>
      </c>
      <c r="N15" s="37">
        <v>59320.3</v>
      </c>
      <c r="O15" s="37">
        <v>357519.2</v>
      </c>
    </row>
    <row r="16" spans="1:15" ht="363.75" customHeight="1">
      <c r="A16" s="51"/>
      <c r="B16" s="22"/>
      <c r="C16" s="2" t="s">
        <v>247</v>
      </c>
      <c r="D16" s="2"/>
      <c r="E16" s="2" t="s">
        <v>248</v>
      </c>
      <c r="F16" s="2"/>
      <c r="G16" s="2"/>
      <c r="H16" s="2"/>
      <c r="I16" s="40"/>
      <c r="J16" s="38"/>
      <c r="K16" s="38"/>
      <c r="L16" s="38"/>
      <c r="M16" s="38"/>
      <c r="N16" s="38"/>
      <c r="O16" s="38"/>
    </row>
    <row r="17" spans="1:15" ht="206.25" customHeight="1">
      <c r="A17" s="25"/>
      <c r="B17" s="25"/>
      <c r="C17" s="2" t="s">
        <v>91</v>
      </c>
      <c r="D17" s="2" t="s">
        <v>185</v>
      </c>
      <c r="E17" s="2"/>
      <c r="F17" s="2"/>
      <c r="G17" s="2"/>
      <c r="H17" s="2"/>
      <c r="I17" s="27"/>
      <c r="J17" s="28"/>
      <c r="K17" s="28"/>
      <c r="L17" s="28"/>
      <c r="M17" s="28"/>
      <c r="N17" s="28"/>
      <c r="O17" s="28"/>
    </row>
    <row r="18" spans="1:15" ht="360">
      <c r="A18" s="50"/>
      <c r="B18" s="21" t="s">
        <v>353</v>
      </c>
      <c r="C18" s="2" t="s">
        <v>122</v>
      </c>
      <c r="D18" s="2" t="s">
        <v>126</v>
      </c>
      <c r="E18" s="2" t="s">
        <v>262</v>
      </c>
      <c r="F18" s="2" t="s">
        <v>424</v>
      </c>
      <c r="G18" s="2" t="s">
        <v>434</v>
      </c>
      <c r="H18" s="2" t="s">
        <v>425</v>
      </c>
      <c r="I18" s="13" t="s">
        <v>203</v>
      </c>
      <c r="J18" s="23">
        <f>99379.2+108914.1+32054.7</f>
        <v>240348</v>
      </c>
      <c r="K18" s="23">
        <f>2200+106172.2+31732.1</f>
        <v>140104.3</v>
      </c>
      <c r="L18" s="23">
        <v>165901.2</v>
      </c>
      <c r="M18" s="23">
        <f>3000+2935+2665</f>
        <v>8600</v>
      </c>
      <c r="N18" s="23">
        <f>3000+2935+2665</f>
        <v>8600</v>
      </c>
      <c r="O18" s="35">
        <f>N18*1.075</f>
        <v>9245</v>
      </c>
    </row>
    <row r="19" spans="1:15" ht="274.5" customHeight="1">
      <c r="A19" s="51"/>
      <c r="B19" s="29"/>
      <c r="C19" s="22" t="s">
        <v>397</v>
      </c>
      <c r="D19" s="22" t="s">
        <v>398</v>
      </c>
      <c r="E19" s="22" t="s">
        <v>399</v>
      </c>
      <c r="F19" s="2" t="s">
        <v>436</v>
      </c>
      <c r="G19" s="2" t="s">
        <v>437</v>
      </c>
      <c r="H19" s="2" t="s">
        <v>425</v>
      </c>
      <c r="I19" s="14"/>
      <c r="J19" s="24"/>
      <c r="K19" s="24"/>
      <c r="L19" s="24"/>
      <c r="M19" s="24"/>
      <c r="N19" s="24"/>
      <c r="O19" s="24"/>
    </row>
    <row r="20" spans="1:15" ht="274.5" customHeight="1">
      <c r="A20" s="17"/>
      <c r="B20" s="29"/>
      <c r="C20" s="22" t="s">
        <v>400</v>
      </c>
      <c r="D20" s="22" t="s">
        <v>401</v>
      </c>
      <c r="E20" s="22" t="s">
        <v>402</v>
      </c>
      <c r="F20" s="2" t="s">
        <v>310</v>
      </c>
      <c r="G20" s="2" t="s">
        <v>383</v>
      </c>
      <c r="H20" s="2" t="s">
        <v>425</v>
      </c>
      <c r="I20" s="14"/>
      <c r="J20" s="24"/>
      <c r="K20" s="24"/>
      <c r="L20" s="24"/>
      <c r="M20" s="24"/>
      <c r="N20" s="24"/>
      <c r="O20" s="24"/>
    </row>
    <row r="21" spans="1:15" ht="409.5" customHeight="1">
      <c r="A21" s="17"/>
      <c r="B21" s="29"/>
      <c r="C21" s="22" t="s">
        <v>403</v>
      </c>
      <c r="D21" s="22"/>
      <c r="E21" s="22"/>
      <c r="F21" s="2"/>
      <c r="G21" s="2"/>
      <c r="H21" s="2"/>
      <c r="I21" s="14"/>
      <c r="J21" s="24"/>
      <c r="K21" s="24"/>
      <c r="L21" s="24"/>
      <c r="M21" s="24"/>
      <c r="N21" s="24"/>
      <c r="O21" s="24"/>
    </row>
    <row r="22" spans="1:15" ht="204" customHeight="1">
      <c r="A22" s="17"/>
      <c r="B22" s="22"/>
      <c r="C22" s="17"/>
      <c r="D22" s="17"/>
      <c r="E22" s="17"/>
      <c r="F22" s="2"/>
      <c r="G22" s="2"/>
      <c r="H22" s="2"/>
      <c r="I22" s="14"/>
      <c r="J22" s="16"/>
      <c r="K22" s="16"/>
      <c r="L22" s="16"/>
      <c r="M22" s="16"/>
      <c r="N22" s="16"/>
      <c r="O22" s="16"/>
    </row>
    <row r="23" spans="1:15" ht="120" customHeight="1">
      <c r="A23" s="2"/>
      <c r="B23" s="2" t="s">
        <v>354</v>
      </c>
      <c r="C23" s="2"/>
      <c r="D23" s="2"/>
      <c r="E23" s="2"/>
      <c r="F23" s="2"/>
      <c r="G23" s="2"/>
      <c r="H23" s="2"/>
      <c r="I23" s="5"/>
      <c r="J23" s="6"/>
      <c r="K23" s="6"/>
      <c r="L23" s="6"/>
      <c r="M23" s="7"/>
      <c r="N23" s="6"/>
      <c r="O23" s="6"/>
    </row>
    <row r="24" spans="1:15" ht="108">
      <c r="A24" s="2"/>
      <c r="B24" s="2" t="s">
        <v>355</v>
      </c>
      <c r="C24" s="2"/>
      <c r="D24" s="2"/>
      <c r="E24" s="2"/>
      <c r="F24" s="2"/>
      <c r="G24" s="2"/>
      <c r="H24" s="2"/>
      <c r="I24" s="5"/>
      <c r="J24" s="6"/>
      <c r="K24" s="6"/>
      <c r="L24" s="6"/>
      <c r="M24" s="7"/>
      <c r="N24" s="6"/>
      <c r="O24" s="6"/>
    </row>
    <row r="25" spans="1:15" ht="198">
      <c r="A25" s="2"/>
      <c r="B25" s="2" t="s">
        <v>356</v>
      </c>
      <c r="C25" s="2"/>
      <c r="D25" s="2"/>
      <c r="E25" s="2"/>
      <c r="F25" s="2"/>
      <c r="G25" s="2"/>
      <c r="H25" s="2"/>
      <c r="I25" s="5"/>
      <c r="J25" s="6"/>
      <c r="K25" s="6"/>
      <c r="L25" s="6"/>
      <c r="M25" s="7"/>
      <c r="N25" s="6"/>
      <c r="O25" s="6"/>
    </row>
    <row r="26" spans="1:15" ht="409.5">
      <c r="A26" s="2"/>
      <c r="B26" s="2" t="s">
        <v>357</v>
      </c>
      <c r="C26" s="2" t="s">
        <v>122</v>
      </c>
      <c r="D26" s="2" t="s">
        <v>127</v>
      </c>
      <c r="E26" s="2" t="s">
        <v>262</v>
      </c>
      <c r="F26" s="2" t="s">
        <v>451</v>
      </c>
      <c r="G26" s="2" t="s">
        <v>452</v>
      </c>
      <c r="H26" s="2"/>
      <c r="I26" s="5" t="s">
        <v>195</v>
      </c>
      <c r="J26" s="6">
        <f>867.7</f>
        <v>867.7</v>
      </c>
      <c r="K26" s="6">
        <f>867.7</f>
        <v>867.7</v>
      </c>
      <c r="L26" s="6">
        <v>32</v>
      </c>
      <c r="M26" s="7">
        <v>32</v>
      </c>
      <c r="N26" s="6">
        <v>32</v>
      </c>
      <c r="O26" s="35">
        <f>N26*1.075</f>
        <v>34.4</v>
      </c>
    </row>
    <row r="27" spans="1:15" ht="54">
      <c r="A27" s="2"/>
      <c r="B27" s="2" t="s">
        <v>358</v>
      </c>
      <c r="C27" s="2"/>
      <c r="D27" s="2"/>
      <c r="E27" s="2"/>
      <c r="F27" s="2"/>
      <c r="G27" s="2"/>
      <c r="H27" s="2"/>
      <c r="I27" s="5"/>
      <c r="J27" s="6"/>
      <c r="K27" s="6"/>
      <c r="L27" s="6"/>
      <c r="M27" s="7"/>
      <c r="N27" s="6"/>
      <c r="O27" s="6"/>
    </row>
    <row r="28" spans="1:15" ht="90">
      <c r="A28" s="2"/>
      <c r="B28" s="2" t="s">
        <v>327</v>
      </c>
      <c r="C28" s="2" t="s">
        <v>122</v>
      </c>
      <c r="D28" s="2" t="s">
        <v>128</v>
      </c>
      <c r="E28" s="2" t="s">
        <v>262</v>
      </c>
      <c r="F28" s="2"/>
      <c r="G28" s="2"/>
      <c r="H28" s="2"/>
      <c r="I28" s="5" t="s">
        <v>198</v>
      </c>
      <c r="J28" s="6">
        <v>829</v>
      </c>
      <c r="K28" s="6">
        <v>829</v>
      </c>
      <c r="L28" s="6">
        <v>320.5</v>
      </c>
      <c r="M28" s="7">
        <f>320.5</f>
        <v>320.5</v>
      </c>
      <c r="N28" s="6">
        <f>320.5</f>
        <v>320.5</v>
      </c>
      <c r="O28" s="35">
        <f>N28*1.075</f>
        <v>344.53749999999997</v>
      </c>
    </row>
    <row r="29" spans="1:15" ht="396">
      <c r="A29" s="2"/>
      <c r="B29" s="50" t="s">
        <v>237</v>
      </c>
      <c r="C29" s="2" t="s">
        <v>122</v>
      </c>
      <c r="D29" s="2" t="s">
        <v>129</v>
      </c>
      <c r="E29" s="2" t="s">
        <v>262</v>
      </c>
      <c r="F29" s="2" t="s">
        <v>381</v>
      </c>
      <c r="G29" s="2" t="s">
        <v>438</v>
      </c>
      <c r="H29" s="2"/>
      <c r="I29" s="5" t="s">
        <v>201</v>
      </c>
      <c r="J29" s="6">
        <f>34876.5</f>
        <v>34876.5</v>
      </c>
      <c r="K29" s="6">
        <f>34851.5</f>
        <v>34851.5</v>
      </c>
      <c r="L29" s="6">
        <v>24521</v>
      </c>
      <c r="M29" s="7">
        <f>24521</f>
        <v>24521</v>
      </c>
      <c r="N29" s="6">
        <f>24521</f>
        <v>24521</v>
      </c>
      <c r="O29" s="35">
        <f>N29*1.075</f>
        <v>26360.075</v>
      </c>
    </row>
    <row r="30" spans="1:15" ht="184.5" customHeight="1">
      <c r="A30" s="2"/>
      <c r="B30" s="51"/>
      <c r="C30" s="2" t="s">
        <v>394</v>
      </c>
      <c r="D30" s="2" t="s">
        <v>395</v>
      </c>
      <c r="E30" s="2" t="s">
        <v>396</v>
      </c>
      <c r="F30" s="2"/>
      <c r="G30" s="2"/>
      <c r="H30" s="2"/>
      <c r="I30" s="5"/>
      <c r="J30" s="6"/>
      <c r="K30" s="6"/>
      <c r="L30" s="6"/>
      <c r="M30" s="7"/>
      <c r="N30" s="6"/>
      <c r="O30" s="6"/>
    </row>
    <row r="31" spans="1:15" ht="378">
      <c r="A31" s="2"/>
      <c r="B31" s="50" t="s">
        <v>238</v>
      </c>
      <c r="C31" s="2" t="s">
        <v>122</v>
      </c>
      <c r="D31" s="2" t="s">
        <v>130</v>
      </c>
      <c r="E31" s="2" t="s">
        <v>262</v>
      </c>
      <c r="F31" s="2" t="s">
        <v>311</v>
      </c>
      <c r="G31" s="2" t="s">
        <v>382</v>
      </c>
      <c r="H31" s="2"/>
      <c r="I31" s="39" t="s">
        <v>202</v>
      </c>
      <c r="J31" s="37">
        <f>17832.9+85509.5+13317.6</f>
        <v>116660</v>
      </c>
      <c r="K31" s="37">
        <f>17832.9+84922.9+12872.1</f>
        <v>115627.9</v>
      </c>
      <c r="L31" s="37">
        <v>52206.4</v>
      </c>
      <c r="M31" s="37">
        <f>50560.9</f>
        <v>50560.9</v>
      </c>
      <c r="N31" s="37">
        <f>50560.9</f>
        <v>50560.9</v>
      </c>
      <c r="O31" s="37">
        <v>357519.2</v>
      </c>
    </row>
    <row r="32" spans="1:15" ht="193.5" customHeight="1">
      <c r="A32" s="2"/>
      <c r="B32" s="51"/>
      <c r="C32" s="2" t="s">
        <v>394</v>
      </c>
      <c r="D32" s="2" t="s">
        <v>395</v>
      </c>
      <c r="E32" s="2" t="s">
        <v>396</v>
      </c>
      <c r="F32" s="2"/>
      <c r="G32" s="2"/>
      <c r="H32" s="2"/>
      <c r="I32" s="40"/>
      <c r="J32" s="38"/>
      <c r="K32" s="38"/>
      <c r="L32" s="38"/>
      <c r="M32" s="38"/>
      <c r="N32" s="38"/>
      <c r="O32" s="38"/>
    </row>
    <row r="33" spans="1:15" ht="162">
      <c r="A33" s="2"/>
      <c r="B33" s="2" t="s">
        <v>239</v>
      </c>
      <c r="C33" s="2" t="s">
        <v>122</v>
      </c>
      <c r="D33" s="2" t="s">
        <v>131</v>
      </c>
      <c r="E33" s="2" t="s">
        <v>262</v>
      </c>
      <c r="F33" s="2"/>
      <c r="G33" s="2"/>
      <c r="H33" s="2"/>
      <c r="I33" s="5" t="s">
        <v>201</v>
      </c>
      <c r="J33" s="6">
        <f>21800</f>
        <v>21800</v>
      </c>
      <c r="K33" s="6">
        <v>0</v>
      </c>
      <c r="L33" s="6"/>
      <c r="M33" s="7"/>
      <c r="N33" s="6"/>
      <c r="O33" s="35">
        <f>N33*1.075</f>
        <v>0</v>
      </c>
    </row>
    <row r="34" spans="1:15" ht="108" customHeight="1">
      <c r="A34" s="2"/>
      <c r="B34" s="50" t="s">
        <v>242</v>
      </c>
      <c r="C34" s="2" t="s">
        <v>122</v>
      </c>
      <c r="D34" s="2" t="s">
        <v>132</v>
      </c>
      <c r="E34" s="2" t="s">
        <v>262</v>
      </c>
      <c r="F34" s="2"/>
      <c r="G34" s="2"/>
      <c r="H34" s="2"/>
      <c r="I34" s="5" t="s">
        <v>201</v>
      </c>
      <c r="J34" s="6">
        <v>1250</v>
      </c>
      <c r="K34" s="6">
        <v>1250</v>
      </c>
      <c r="L34" s="6"/>
      <c r="M34" s="7"/>
      <c r="N34" s="6"/>
      <c r="O34" s="35">
        <f>N34*1.075</f>
        <v>0</v>
      </c>
    </row>
    <row r="35" spans="1:15" ht="162.75" customHeight="1">
      <c r="A35" s="2"/>
      <c r="B35" s="51"/>
      <c r="C35" s="2" t="s">
        <v>312</v>
      </c>
      <c r="D35" s="2" t="s">
        <v>185</v>
      </c>
      <c r="E35" s="2" t="s">
        <v>92</v>
      </c>
      <c r="F35" s="18"/>
      <c r="G35" s="18"/>
      <c r="H35" s="18"/>
      <c r="I35" s="19"/>
      <c r="J35" s="15"/>
      <c r="K35" s="15"/>
      <c r="L35" s="15"/>
      <c r="M35" s="20"/>
      <c r="N35" s="15"/>
      <c r="O35" s="15"/>
    </row>
    <row r="36" spans="1:15" ht="270" customHeight="1">
      <c r="A36" s="2"/>
      <c r="B36" s="21" t="s">
        <v>243</v>
      </c>
      <c r="C36" s="2" t="s">
        <v>122</v>
      </c>
      <c r="D36" s="2" t="s">
        <v>133</v>
      </c>
      <c r="E36" s="2" t="s">
        <v>262</v>
      </c>
      <c r="F36" s="21" t="s">
        <v>384</v>
      </c>
      <c r="G36" s="21" t="s">
        <v>385</v>
      </c>
      <c r="H36" s="21" t="s">
        <v>380</v>
      </c>
      <c r="I36" s="13" t="s">
        <v>205</v>
      </c>
      <c r="J36" s="23">
        <f>2490+36919.7+500</f>
        <v>39909.7</v>
      </c>
      <c r="K36" s="23">
        <f>2490+36919.7+0</f>
        <v>39409.7</v>
      </c>
      <c r="L36" s="23">
        <v>32593.5</v>
      </c>
      <c r="M36" s="23">
        <f>91.5+32490</f>
        <v>32581.5</v>
      </c>
      <c r="N36" s="23">
        <f>69+32490</f>
        <v>32559</v>
      </c>
      <c r="O36" s="35">
        <f>N36*1.075</f>
        <v>35000.924999999996</v>
      </c>
    </row>
    <row r="37" spans="1:15" ht="409.5">
      <c r="A37" s="2"/>
      <c r="B37" s="22"/>
      <c r="C37" s="2" t="s">
        <v>391</v>
      </c>
      <c r="D37" s="2" t="s">
        <v>392</v>
      </c>
      <c r="E37" s="2" t="s">
        <v>393</v>
      </c>
      <c r="F37" s="22"/>
      <c r="G37" s="22"/>
      <c r="H37" s="22"/>
      <c r="I37" s="14"/>
      <c r="J37" s="24"/>
      <c r="K37" s="24"/>
      <c r="L37" s="24"/>
      <c r="M37" s="24"/>
      <c r="N37" s="24"/>
      <c r="O37" s="24"/>
    </row>
    <row r="38" spans="1:15" ht="126">
      <c r="A38" s="2"/>
      <c r="B38" s="2" t="s">
        <v>244</v>
      </c>
      <c r="C38" s="2"/>
      <c r="D38" s="2"/>
      <c r="E38" s="2"/>
      <c r="F38" s="2"/>
      <c r="G38" s="2"/>
      <c r="H38" s="2"/>
      <c r="I38" s="5"/>
      <c r="J38" s="6"/>
      <c r="K38" s="6"/>
      <c r="L38" s="6"/>
      <c r="M38" s="7"/>
      <c r="N38" s="6"/>
      <c r="O38" s="6"/>
    </row>
    <row r="39" spans="1:15" ht="36">
      <c r="A39" s="2"/>
      <c r="B39" s="2" t="s">
        <v>245</v>
      </c>
      <c r="C39" s="2"/>
      <c r="D39" s="2"/>
      <c r="E39" s="2"/>
      <c r="F39" s="2"/>
      <c r="G39" s="2"/>
      <c r="H39" s="2"/>
      <c r="I39" s="5"/>
      <c r="J39" s="6"/>
      <c r="K39" s="6"/>
      <c r="L39" s="6"/>
      <c r="M39" s="7"/>
      <c r="N39" s="6"/>
      <c r="O39" s="6"/>
    </row>
    <row r="40" spans="1:15" ht="334.5" customHeight="1">
      <c r="A40" s="2"/>
      <c r="B40" s="2" t="s">
        <v>246</v>
      </c>
      <c r="C40" s="2" t="s">
        <v>122</v>
      </c>
      <c r="D40" s="2" t="s">
        <v>134</v>
      </c>
      <c r="E40" s="2" t="s">
        <v>262</v>
      </c>
      <c r="F40" s="2" t="s">
        <v>373</v>
      </c>
      <c r="G40" s="2" t="s">
        <v>377</v>
      </c>
      <c r="H40" s="2" t="s">
        <v>380</v>
      </c>
      <c r="I40" s="5" t="s">
        <v>199</v>
      </c>
      <c r="J40" s="6">
        <f>811</f>
        <v>811</v>
      </c>
      <c r="K40" s="6">
        <f>799.9</f>
        <v>799.9</v>
      </c>
      <c r="L40" s="6">
        <v>770</v>
      </c>
      <c r="M40" s="7">
        <v>0</v>
      </c>
      <c r="N40" s="6">
        <v>0</v>
      </c>
      <c r="O40" s="35">
        <f>N40*1.075</f>
        <v>0</v>
      </c>
    </row>
    <row r="41" spans="1:15" ht="409.5" customHeight="1">
      <c r="A41" s="50"/>
      <c r="B41" s="21" t="s">
        <v>114</v>
      </c>
      <c r="C41" s="2" t="s">
        <v>122</v>
      </c>
      <c r="D41" s="2" t="s">
        <v>135</v>
      </c>
      <c r="E41" s="2" t="s">
        <v>262</v>
      </c>
      <c r="F41" s="2" t="s">
        <v>39</v>
      </c>
      <c r="G41" s="2" t="s">
        <v>376</v>
      </c>
      <c r="H41" s="2" t="s">
        <v>380</v>
      </c>
      <c r="I41" s="5" t="s">
        <v>199</v>
      </c>
      <c r="J41" s="6">
        <f>97854.1</f>
        <v>97854.1</v>
      </c>
      <c r="K41" s="6">
        <f>96701.8</f>
        <v>96701.8</v>
      </c>
      <c r="L41" s="6">
        <v>32938.4</v>
      </c>
      <c r="M41" s="7">
        <f>36671.3</f>
        <v>36671.3</v>
      </c>
      <c r="N41" s="6">
        <f>36671.3</f>
        <v>36671.3</v>
      </c>
      <c r="O41" s="35">
        <f>N41*1.075</f>
        <v>39421.6475</v>
      </c>
    </row>
    <row r="42" spans="1:15" ht="326.25" customHeight="1">
      <c r="A42" s="51"/>
      <c r="B42" s="55"/>
      <c r="C42" s="55"/>
      <c r="D42" s="22"/>
      <c r="E42" s="22"/>
      <c r="F42" s="2" t="s">
        <v>373</v>
      </c>
      <c r="G42" s="18" t="s">
        <v>374</v>
      </c>
      <c r="H42" s="2" t="s">
        <v>380</v>
      </c>
      <c r="I42" s="39"/>
      <c r="J42" s="37"/>
      <c r="K42" s="37"/>
      <c r="L42" s="37"/>
      <c r="M42" s="37"/>
      <c r="N42" s="37"/>
      <c r="O42" s="37"/>
    </row>
    <row r="43" spans="1:15" ht="259.5" customHeight="1">
      <c r="A43" s="17"/>
      <c r="B43" s="55"/>
      <c r="C43" s="55"/>
      <c r="D43" s="25"/>
      <c r="E43" s="25"/>
      <c r="F43" s="18" t="s">
        <v>453</v>
      </c>
      <c r="G43" s="18" t="s">
        <v>454</v>
      </c>
      <c r="H43" s="2" t="s">
        <v>380</v>
      </c>
      <c r="I43" s="40"/>
      <c r="J43" s="38"/>
      <c r="K43" s="38"/>
      <c r="L43" s="38"/>
      <c r="M43" s="38"/>
      <c r="N43" s="38"/>
      <c r="O43" s="38"/>
    </row>
    <row r="44" spans="1:15" ht="409.5" customHeight="1">
      <c r="A44" s="2"/>
      <c r="B44" s="50" t="s">
        <v>115</v>
      </c>
      <c r="C44" s="50" t="s">
        <v>122</v>
      </c>
      <c r="D44" s="50" t="s">
        <v>136</v>
      </c>
      <c r="E44" s="50" t="s">
        <v>262</v>
      </c>
      <c r="F44" s="50"/>
      <c r="G44" s="50"/>
      <c r="H44" s="50"/>
      <c r="I44" s="39" t="s">
        <v>197</v>
      </c>
      <c r="J44" s="37">
        <f>5645.1</f>
        <v>5645.1</v>
      </c>
      <c r="K44" s="37">
        <f>3637.8</f>
        <v>3637.8</v>
      </c>
      <c r="L44" s="37">
        <v>7191.9</v>
      </c>
      <c r="M44" s="37">
        <f>4500+1890</f>
        <v>6390</v>
      </c>
      <c r="N44" s="37">
        <f>4500+1890</f>
        <v>6390</v>
      </c>
      <c r="O44" s="37">
        <f>N44*1.075</f>
        <v>6869.25</v>
      </c>
    </row>
    <row r="45" spans="1:15" ht="109.5" customHeight="1">
      <c r="A45" s="2"/>
      <c r="B45" s="51"/>
      <c r="C45" s="51"/>
      <c r="D45" s="51"/>
      <c r="E45" s="51"/>
      <c r="F45" s="51"/>
      <c r="G45" s="51"/>
      <c r="H45" s="51"/>
      <c r="I45" s="40"/>
      <c r="J45" s="38"/>
      <c r="K45" s="38"/>
      <c r="L45" s="38"/>
      <c r="M45" s="38"/>
      <c r="N45" s="38"/>
      <c r="O45" s="38"/>
    </row>
    <row r="46" spans="1:15" ht="303.75" customHeight="1">
      <c r="A46" s="2"/>
      <c r="B46" s="2" t="s">
        <v>249</v>
      </c>
      <c r="C46" s="2"/>
      <c r="D46" s="2"/>
      <c r="E46" s="2"/>
      <c r="F46" s="2"/>
      <c r="G46" s="2"/>
      <c r="H46" s="2"/>
      <c r="I46" s="5"/>
      <c r="J46" s="6"/>
      <c r="K46" s="6"/>
      <c r="L46" s="6"/>
      <c r="M46" s="7"/>
      <c r="N46" s="6"/>
      <c r="O46" s="6"/>
    </row>
    <row r="47" spans="1:15" ht="360">
      <c r="A47" s="2"/>
      <c r="B47" s="2" t="s">
        <v>250</v>
      </c>
      <c r="C47" s="2" t="s">
        <v>137</v>
      </c>
      <c r="D47" s="2" t="s">
        <v>138</v>
      </c>
      <c r="E47" s="2" t="s">
        <v>262</v>
      </c>
      <c r="F47" s="2" t="s">
        <v>373</v>
      </c>
      <c r="G47" s="2" t="s">
        <v>375</v>
      </c>
      <c r="H47" s="2" t="s">
        <v>380</v>
      </c>
      <c r="I47" s="5" t="s">
        <v>199</v>
      </c>
      <c r="J47" s="6">
        <f>1621.6</f>
        <v>1621.6</v>
      </c>
      <c r="K47" s="6">
        <f>549.2</f>
        <v>549.2</v>
      </c>
      <c r="L47" s="6">
        <v>2490</v>
      </c>
      <c r="M47" s="7">
        <v>1490</v>
      </c>
      <c r="N47" s="6">
        <v>1490</v>
      </c>
      <c r="O47" s="36">
        <f>N47*1.075</f>
        <v>1601.75</v>
      </c>
    </row>
    <row r="48" spans="1:15" ht="126">
      <c r="A48" s="2"/>
      <c r="B48" s="2" t="s">
        <v>251</v>
      </c>
      <c r="C48" s="22"/>
      <c r="D48" s="2"/>
      <c r="E48" s="2"/>
      <c r="F48" s="2"/>
      <c r="G48" s="2"/>
      <c r="H48" s="2"/>
      <c r="I48" s="5"/>
      <c r="J48" s="6"/>
      <c r="K48" s="6"/>
      <c r="L48" s="6"/>
      <c r="M48" s="7"/>
      <c r="N48" s="6"/>
      <c r="O48" s="16"/>
    </row>
    <row r="49" spans="1:15" ht="90">
      <c r="A49" s="2"/>
      <c r="B49" s="2" t="s">
        <v>252</v>
      </c>
      <c r="C49" s="2"/>
      <c r="D49" s="2"/>
      <c r="E49" s="2"/>
      <c r="F49" s="2"/>
      <c r="G49" s="2"/>
      <c r="H49" s="2"/>
      <c r="I49" s="5"/>
      <c r="J49" s="6"/>
      <c r="K49" s="6"/>
      <c r="L49" s="6"/>
      <c r="M49" s="7"/>
      <c r="N49" s="6"/>
      <c r="O49" s="6"/>
    </row>
    <row r="50" spans="1:15" ht="72">
      <c r="A50" s="2"/>
      <c r="B50" s="2" t="s">
        <v>253</v>
      </c>
      <c r="C50" s="2"/>
      <c r="D50" s="2"/>
      <c r="E50" s="2"/>
      <c r="F50" s="2"/>
      <c r="G50" s="2"/>
      <c r="H50" s="2"/>
      <c r="I50" s="5"/>
      <c r="J50" s="6"/>
      <c r="K50" s="6"/>
      <c r="L50" s="6"/>
      <c r="M50" s="7"/>
      <c r="N50" s="6"/>
      <c r="O50" s="6"/>
    </row>
    <row r="51" spans="1:15" ht="162">
      <c r="A51" s="2"/>
      <c r="B51" s="2" t="s">
        <v>152</v>
      </c>
      <c r="C51" s="2"/>
      <c r="D51" s="2"/>
      <c r="E51" s="2"/>
      <c r="F51" s="2"/>
      <c r="G51" s="2"/>
      <c r="H51" s="2"/>
      <c r="I51" s="5"/>
      <c r="J51" s="6"/>
      <c r="K51" s="6"/>
      <c r="L51" s="6"/>
      <c r="M51" s="7"/>
      <c r="N51" s="6"/>
      <c r="O51" s="6"/>
    </row>
    <row r="52" spans="1:15" ht="72">
      <c r="A52" s="2"/>
      <c r="B52" s="2" t="s">
        <v>153</v>
      </c>
      <c r="C52" s="2"/>
      <c r="D52" s="2"/>
      <c r="E52" s="2"/>
      <c r="F52" s="2"/>
      <c r="G52" s="2"/>
      <c r="H52" s="2"/>
      <c r="I52" s="5"/>
      <c r="J52" s="6"/>
      <c r="K52" s="6"/>
      <c r="L52" s="6"/>
      <c r="M52" s="7"/>
      <c r="N52" s="6"/>
      <c r="O52" s="6"/>
    </row>
    <row r="53" spans="1:15" ht="270">
      <c r="A53" s="2"/>
      <c r="B53" s="2" t="s">
        <v>154</v>
      </c>
      <c r="C53" s="2" t="s">
        <v>137</v>
      </c>
      <c r="D53" s="2" t="s">
        <v>139</v>
      </c>
      <c r="E53" s="2" t="s">
        <v>262</v>
      </c>
      <c r="F53" s="2" t="s">
        <v>378</v>
      </c>
      <c r="G53" s="2" t="s">
        <v>379</v>
      </c>
      <c r="H53" s="2" t="s">
        <v>380</v>
      </c>
      <c r="I53" s="5" t="s">
        <v>200</v>
      </c>
      <c r="J53" s="6">
        <f>9920.7</f>
        <v>9920.7</v>
      </c>
      <c r="K53" s="6">
        <f>9920.7</f>
        <v>9920.7</v>
      </c>
      <c r="L53" s="6">
        <v>10096.9</v>
      </c>
      <c r="M53" s="7">
        <f>10096</f>
        <v>10096</v>
      </c>
      <c r="N53" s="6">
        <f>10096.9</f>
        <v>10096.9</v>
      </c>
      <c r="O53" s="36">
        <f>N53*1.075</f>
        <v>10854.1675</v>
      </c>
    </row>
    <row r="54" spans="1:15" ht="126">
      <c r="A54" s="2"/>
      <c r="B54" s="2" t="s">
        <v>155</v>
      </c>
      <c r="C54" s="2"/>
      <c r="D54" s="2"/>
      <c r="E54" s="2"/>
      <c r="F54" s="2"/>
      <c r="G54" s="2"/>
      <c r="H54" s="2"/>
      <c r="I54" s="5"/>
      <c r="J54" s="6"/>
      <c r="K54" s="6"/>
      <c r="L54" s="6"/>
      <c r="M54" s="7"/>
      <c r="N54" s="6"/>
      <c r="O54" s="6"/>
    </row>
    <row r="55" spans="1:15" ht="36">
      <c r="A55" s="2"/>
      <c r="B55" s="2" t="s">
        <v>156</v>
      </c>
      <c r="C55" s="2"/>
      <c r="D55" s="2"/>
      <c r="E55" s="2"/>
      <c r="F55" s="2"/>
      <c r="G55" s="2"/>
      <c r="H55" s="2"/>
      <c r="I55" s="5"/>
      <c r="J55" s="6"/>
      <c r="K55" s="6"/>
      <c r="L55" s="6"/>
      <c r="M55" s="7"/>
      <c r="N55" s="6"/>
      <c r="O55" s="6"/>
    </row>
    <row r="56" spans="1:15" ht="90">
      <c r="A56" s="2"/>
      <c r="B56" s="2" t="s">
        <v>140</v>
      </c>
      <c r="C56" s="2"/>
      <c r="D56" s="2"/>
      <c r="E56" s="2"/>
      <c r="F56" s="2"/>
      <c r="G56" s="2"/>
      <c r="H56" s="2"/>
      <c r="I56" s="5"/>
      <c r="J56" s="6"/>
      <c r="K56" s="6"/>
      <c r="L56" s="6"/>
      <c r="M56" s="7"/>
      <c r="N56" s="6"/>
      <c r="O56" s="6"/>
    </row>
    <row r="57" spans="1:15" ht="108">
      <c r="A57" s="2"/>
      <c r="B57" s="2" t="s">
        <v>141</v>
      </c>
      <c r="C57" s="2"/>
      <c r="D57" s="2"/>
      <c r="E57" s="2"/>
      <c r="F57" s="2"/>
      <c r="G57" s="2"/>
      <c r="H57" s="2"/>
      <c r="I57" s="5"/>
      <c r="J57" s="6"/>
      <c r="K57" s="6"/>
      <c r="L57" s="6"/>
      <c r="M57" s="7"/>
      <c r="N57" s="6"/>
      <c r="O57" s="6"/>
    </row>
    <row r="58" spans="1:15" ht="126">
      <c r="A58" s="2"/>
      <c r="B58" s="2" t="s">
        <v>142</v>
      </c>
      <c r="C58" s="2"/>
      <c r="D58" s="2"/>
      <c r="E58" s="2"/>
      <c r="F58" s="2"/>
      <c r="G58" s="2"/>
      <c r="H58" s="2"/>
      <c r="I58" s="5"/>
      <c r="J58" s="6"/>
      <c r="K58" s="6"/>
      <c r="L58" s="6"/>
      <c r="M58" s="7"/>
      <c r="N58" s="6"/>
      <c r="O58" s="6"/>
    </row>
    <row r="59" spans="1:15" ht="126">
      <c r="A59" s="2"/>
      <c r="B59" s="2" t="s">
        <v>143</v>
      </c>
      <c r="C59" s="2"/>
      <c r="D59" s="2"/>
      <c r="E59" s="2"/>
      <c r="F59" s="2"/>
      <c r="G59" s="2"/>
      <c r="H59" s="2"/>
      <c r="I59" s="5"/>
      <c r="J59" s="6"/>
      <c r="K59" s="6"/>
      <c r="L59" s="6"/>
      <c r="M59" s="7"/>
      <c r="N59" s="6"/>
      <c r="O59" s="6"/>
    </row>
    <row r="60" spans="1:15" ht="144">
      <c r="A60" s="2"/>
      <c r="B60" s="2" t="s">
        <v>144</v>
      </c>
      <c r="C60" s="2"/>
      <c r="D60" s="2"/>
      <c r="E60" s="2"/>
      <c r="F60" s="2"/>
      <c r="G60" s="2"/>
      <c r="H60" s="2"/>
      <c r="I60" s="5"/>
      <c r="J60" s="6"/>
      <c r="K60" s="6"/>
      <c r="L60" s="6"/>
      <c r="M60" s="7"/>
      <c r="N60" s="6"/>
      <c r="O60" s="6"/>
    </row>
    <row r="61" spans="1:15" ht="54">
      <c r="A61" s="2"/>
      <c r="B61" s="2" t="s">
        <v>145</v>
      </c>
      <c r="C61" s="2"/>
      <c r="D61" s="2"/>
      <c r="E61" s="2"/>
      <c r="F61" s="2"/>
      <c r="G61" s="2"/>
      <c r="H61" s="2"/>
      <c r="I61" s="5"/>
      <c r="J61" s="6"/>
      <c r="K61" s="6"/>
      <c r="L61" s="6"/>
      <c r="M61" s="7"/>
      <c r="N61" s="6"/>
      <c r="O61" s="6"/>
    </row>
    <row r="62" spans="1:15" ht="90">
      <c r="A62" s="2"/>
      <c r="B62" s="2" t="s">
        <v>146</v>
      </c>
      <c r="C62" s="2"/>
      <c r="D62" s="2"/>
      <c r="E62" s="2"/>
      <c r="F62" s="2"/>
      <c r="G62" s="2"/>
      <c r="H62" s="2"/>
      <c r="I62" s="5"/>
      <c r="J62" s="6"/>
      <c r="K62" s="6"/>
      <c r="L62" s="6"/>
      <c r="M62" s="7"/>
      <c r="N62" s="6"/>
      <c r="O62" s="6"/>
    </row>
    <row r="63" spans="1:15" ht="162">
      <c r="A63" s="2"/>
      <c r="B63" s="2" t="s">
        <v>147</v>
      </c>
      <c r="C63" s="2"/>
      <c r="D63" s="2"/>
      <c r="E63" s="2"/>
      <c r="F63" s="2"/>
      <c r="G63" s="2"/>
      <c r="H63" s="2"/>
      <c r="I63" s="5"/>
      <c r="J63" s="6">
        <f>J64+J67+J68+J69+J70+J71+J72+J73+J74+J75+J76+J77+J78+J79+J80+J81+J84</f>
        <v>308808.7</v>
      </c>
      <c r="K63" s="6">
        <f>K64+K67+K68+K69+K70+K71+K72+K73+K74+K75+K76+K77+K78+K79+K80+K81+K84</f>
        <v>308392.81</v>
      </c>
      <c r="L63" s="6">
        <f>L64+L67+L68+L69+L70+L71+L72+L73+L74+L75+L76+L77+L78+L79+L80+L81+L84</f>
        <v>7375</v>
      </c>
      <c r="M63" s="6">
        <f>M64+M67+M68+M69+M70+M71+M72+M73+M74+M75+M76+M77+M78+M79+M80+M81+M84</f>
        <v>7049.999999999999</v>
      </c>
      <c r="N63" s="6">
        <f>N64+N67+N68+N69+N70+N71+N72+N73+N74+N75+N76+N77+N78+N79+N80+N81+N84</f>
        <v>7049.999999999999</v>
      </c>
      <c r="O63" s="36">
        <f>N63*1.075</f>
        <v>7578.749999999999</v>
      </c>
    </row>
    <row r="64" spans="1:15" ht="36" customHeight="1">
      <c r="A64" s="50"/>
      <c r="B64" s="50" t="s">
        <v>148</v>
      </c>
      <c r="C64" s="50" t="s">
        <v>137</v>
      </c>
      <c r="D64" s="50" t="s">
        <v>231</v>
      </c>
      <c r="E64" s="50" t="s">
        <v>262</v>
      </c>
      <c r="F64" s="2"/>
      <c r="G64" s="2"/>
      <c r="H64" s="2"/>
      <c r="I64" s="39" t="s">
        <v>75</v>
      </c>
      <c r="J64" s="37">
        <v>5032.6</v>
      </c>
      <c r="K64" s="37">
        <v>4630.7</v>
      </c>
      <c r="L64" s="37">
        <v>5085.4</v>
      </c>
      <c r="M64" s="37">
        <f>2380.2+724.5+1064.6+1000+205.7</f>
        <v>5374.999999999999</v>
      </c>
      <c r="N64" s="37">
        <f>2380.2+724.5+1064.6+1000+205.7</f>
        <v>5374.999999999999</v>
      </c>
      <c r="O64" s="37">
        <v>1601.75</v>
      </c>
    </row>
    <row r="65" spans="1:15" ht="408" customHeight="1">
      <c r="A65" s="51"/>
      <c r="B65" s="56"/>
      <c r="C65" s="56"/>
      <c r="D65" s="51"/>
      <c r="E65" s="51"/>
      <c r="F65" s="2" t="s">
        <v>451</v>
      </c>
      <c r="G65" s="2" t="s">
        <v>438</v>
      </c>
      <c r="H65" s="2" t="s">
        <v>380</v>
      </c>
      <c r="I65" s="40"/>
      <c r="J65" s="38"/>
      <c r="K65" s="38"/>
      <c r="L65" s="38"/>
      <c r="M65" s="38"/>
      <c r="N65" s="38"/>
      <c r="O65" s="38"/>
    </row>
    <row r="66" spans="1:15" ht="260.25" customHeight="1">
      <c r="A66" s="17"/>
      <c r="B66" s="17"/>
      <c r="C66" s="17"/>
      <c r="D66" s="17"/>
      <c r="E66" s="17"/>
      <c r="F66" s="2" t="s">
        <v>93</v>
      </c>
      <c r="G66" s="2"/>
      <c r="H66" s="2"/>
      <c r="I66" s="30"/>
      <c r="J66" s="16"/>
      <c r="K66" s="16"/>
      <c r="L66" s="16"/>
      <c r="M66" s="16"/>
      <c r="N66" s="16"/>
      <c r="O66" s="16"/>
    </row>
    <row r="67" spans="1:15" ht="36">
      <c r="A67" s="2"/>
      <c r="B67" s="2" t="s">
        <v>149</v>
      </c>
      <c r="C67" s="2"/>
      <c r="D67" s="2"/>
      <c r="E67" s="2"/>
      <c r="F67" s="2"/>
      <c r="G67" s="2"/>
      <c r="H67" s="2"/>
      <c r="I67" s="5"/>
      <c r="J67" s="6"/>
      <c r="K67" s="6"/>
      <c r="L67" s="6"/>
      <c r="M67" s="7"/>
      <c r="N67" s="6"/>
      <c r="O67" s="6"/>
    </row>
    <row r="68" spans="1:15" ht="72">
      <c r="A68" s="2"/>
      <c r="B68" s="2" t="s">
        <v>150</v>
      </c>
      <c r="C68" s="2"/>
      <c r="D68" s="2"/>
      <c r="E68" s="2"/>
      <c r="F68" s="2"/>
      <c r="G68" s="2"/>
      <c r="H68" s="2"/>
      <c r="I68" s="5"/>
      <c r="J68" s="6"/>
      <c r="K68" s="6"/>
      <c r="L68" s="6"/>
      <c r="M68" s="7"/>
      <c r="N68" s="6"/>
      <c r="O68" s="6"/>
    </row>
    <row r="69" spans="1:15" ht="36">
      <c r="A69" s="2"/>
      <c r="B69" s="2" t="s">
        <v>151</v>
      </c>
      <c r="C69" s="2"/>
      <c r="D69" s="2"/>
      <c r="E69" s="2"/>
      <c r="F69" s="2"/>
      <c r="G69" s="2"/>
      <c r="H69" s="2"/>
      <c r="I69" s="5"/>
      <c r="J69" s="6"/>
      <c r="K69" s="6"/>
      <c r="L69" s="6"/>
      <c r="M69" s="7"/>
      <c r="N69" s="6"/>
      <c r="O69" s="6"/>
    </row>
    <row r="70" spans="1:15" ht="198">
      <c r="A70" s="2"/>
      <c r="B70" s="2" t="s">
        <v>72</v>
      </c>
      <c r="C70" s="2" t="s">
        <v>317</v>
      </c>
      <c r="D70" s="2" t="s">
        <v>318</v>
      </c>
      <c r="E70" s="2" t="s">
        <v>262</v>
      </c>
      <c r="F70" s="2" t="s">
        <v>307</v>
      </c>
      <c r="G70" s="2"/>
      <c r="H70" s="2"/>
      <c r="I70" s="5" t="s">
        <v>198</v>
      </c>
      <c r="J70" s="6">
        <v>883.6</v>
      </c>
      <c r="K70" s="6">
        <v>883.6</v>
      </c>
      <c r="L70" s="6"/>
      <c r="M70" s="7"/>
      <c r="N70" s="6"/>
      <c r="O70" s="6"/>
    </row>
    <row r="71" spans="1:15" ht="126">
      <c r="A71" s="2"/>
      <c r="B71" s="2" t="s">
        <v>73</v>
      </c>
      <c r="C71" s="22"/>
      <c r="D71" s="2"/>
      <c r="E71" s="2"/>
      <c r="F71" s="2"/>
      <c r="G71" s="2"/>
      <c r="H71" s="2"/>
      <c r="I71" s="5"/>
      <c r="J71" s="6"/>
      <c r="K71" s="6"/>
      <c r="L71" s="6"/>
      <c r="M71" s="7"/>
      <c r="N71" s="6"/>
      <c r="O71" s="6"/>
    </row>
    <row r="72" spans="1:15" ht="144">
      <c r="A72" s="2"/>
      <c r="B72" s="2" t="s">
        <v>74</v>
      </c>
      <c r="C72" s="2"/>
      <c r="D72" s="2"/>
      <c r="E72" s="2"/>
      <c r="F72" s="2"/>
      <c r="G72" s="2"/>
      <c r="H72" s="2"/>
      <c r="I72" s="5"/>
      <c r="J72" s="6"/>
      <c r="K72" s="6"/>
      <c r="L72" s="6"/>
      <c r="M72" s="7"/>
      <c r="N72" s="6"/>
      <c r="O72" s="6"/>
    </row>
    <row r="73" spans="1:15" ht="72">
      <c r="A73" s="2"/>
      <c r="B73" s="2" t="s">
        <v>275</v>
      </c>
      <c r="C73" s="2"/>
      <c r="D73" s="2"/>
      <c r="E73" s="2"/>
      <c r="F73" s="2"/>
      <c r="G73" s="2"/>
      <c r="H73" s="2"/>
      <c r="I73" s="5"/>
      <c r="J73" s="6"/>
      <c r="K73" s="6"/>
      <c r="L73" s="6"/>
      <c r="M73" s="7"/>
      <c r="N73" s="6"/>
      <c r="O73" s="6"/>
    </row>
    <row r="74" spans="1:15" ht="72">
      <c r="A74" s="2"/>
      <c r="B74" s="2" t="s">
        <v>276</v>
      </c>
      <c r="C74" s="2"/>
      <c r="D74" s="2"/>
      <c r="E74" s="2"/>
      <c r="F74" s="2"/>
      <c r="G74" s="2"/>
      <c r="H74" s="2"/>
      <c r="I74" s="5"/>
      <c r="J74" s="6"/>
      <c r="K74" s="6"/>
      <c r="L74" s="6"/>
      <c r="M74" s="7"/>
      <c r="N74" s="6"/>
      <c r="O74" s="6"/>
    </row>
    <row r="75" spans="1:15" ht="216">
      <c r="A75" s="2"/>
      <c r="B75" s="2" t="s">
        <v>277</v>
      </c>
      <c r="C75" s="2"/>
      <c r="D75" s="2"/>
      <c r="E75" s="2"/>
      <c r="F75" s="2"/>
      <c r="G75" s="2"/>
      <c r="H75" s="2"/>
      <c r="I75" s="5"/>
      <c r="J75" s="6"/>
      <c r="K75" s="6"/>
      <c r="L75" s="6"/>
      <c r="M75" s="7"/>
      <c r="N75" s="6"/>
      <c r="O75" s="6"/>
    </row>
    <row r="76" spans="1:15" ht="216">
      <c r="A76" s="2"/>
      <c r="B76" s="2" t="s">
        <v>278</v>
      </c>
      <c r="C76" s="2"/>
      <c r="D76" s="2"/>
      <c r="E76" s="2"/>
      <c r="F76" s="2"/>
      <c r="G76" s="2"/>
      <c r="H76" s="2"/>
      <c r="I76" s="5"/>
      <c r="J76" s="6"/>
      <c r="K76" s="6"/>
      <c r="L76" s="6"/>
      <c r="M76" s="7"/>
      <c r="N76" s="6"/>
      <c r="O76" s="6"/>
    </row>
    <row r="77" spans="1:15" ht="198">
      <c r="A77" s="2"/>
      <c r="B77" s="2" t="s">
        <v>279</v>
      </c>
      <c r="C77" s="2"/>
      <c r="D77" s="2"/>
      <c r="E77" s="2"/>
      <c r="F77" s="2"/>
      <c r="G77" s="2"/>
      <c r="H77" s="2"/>
      <c r="I77" s="5"/>
      <c r="J77" s="6"/>
      <c r="K77" s="6"/>
      <c r="L77" s="6"/>
      <c r="M77" s="7"/>
      <c r="N77" s="6"/>
      <c r="O77" s="6"/>
    </row>
    <row r="78" spans="1:15" ht="234">
      <c r="A78" s="2"/>
      <c r="B78" s="2" t="s">
        <v>280</v>
      </c>
      <c r="C78" s="2" t="s">
        <v>314</v>
      </c>
      <c r="D78" s="2" t="s">
        <v>316</v>
      </c>
      <c r="E78" s="2" t="s">
        <v>262</v>
      </c>
      <c r="F78" s="2"/>
      <c r="G78" s="2"/>
      <c r="H78" s="2"/>
      <c r="I78" s="5" t="s">
        <v>179</v>
      </c>
      <c r="J78" s="6">
        <f>1064.6</f>
        <v>1064.6</v>
      </c>
      <c r="K78" s="6">
        <f>1062.1</f>
        <v>1062.1</v>
      </c>
      <c r="L78" s="6">
        <v>1064.6</v>
      </c>
      <c r="M78" s="7">
        <v>775</v>
      </c>
      <c r="N78" s="6">
        <v>775</v>
      </c>
      <c r="O78" s="36">
        <f>N78*1.075</f>
        <v>833.125</v>
      </c>
    </row>
    <row r="79" spans="1:15" ht="90">
      <c r="A79" s="2"/>
      <c r="B79" s="2" t="s">
        <v>272</v>
      </c>
      <c r="C79" s="2" t="s">
        <v>314</v>
      </c>
      <c r="D79" s="2" t="s">
        <v>315</v>
      </c>
      <c r="E79" s="2" t="s">
        <v>262</v>
      </c>
      <c r="F79" s="2"/>
      <c r="G79" s="2"/>
      <c r="H79" s="2"/>
      <c r="I79" s="5" t="s">
        <v>179</v>
      </c>
      <c r="J79" s="6">
        <f>200</f>
        <v>200</v>
      </c>
      <c r="K79" s="6">
        <f>188.51</f>
        <v>188.51</v>
      </c>
      <c r="L79" s="6">
        <v>100</v>
      </c>
      <c r="M79" s="7">
        <v>100</v>
      </c>
      <c r="N79" s="6">
        <v>100</v>
      </c>
      <c r="O79" s="36">
        <f>N79*1.075</f>
        <v>107.5</v>
      </c>
    </row>
    <row r="80" spans="1:15" ht="288">
      <c r="A80" s="2"/>
      <c r="B80" s="2" t="s">
        <v>273</v>
      </c>
      <c r="C80" s="2"/>
      <c r="D80" s="2"/>
      <c r="E80" s="2"/>
      <c r="F80" s="2"/>
      <c r="G80" s="2"/>
      <c r="H80" s="2"/>
      <c r="I80" s="5"/>
      <c r="J80" s="6"/>
      <c r="K80" s="6"/>
      <c r="L80" s="6"/>
      <c r="M80" s="7"/>
      <c r="N80" s="6"/>
      <c r="O80" s="6"/>
    </row>
    <row r="81" spans="1:15" ht="306" customHeight="1">
      <c r="A81" s="2"/>
      <c r="B81" s="50" t="s">
        <v>168</v>
      </c>
      <c r="C81" s="50" t="s">
        <v>314</v>
      </c>
      <c r="D81" s="50" t="s">
        <v>319</v>
      </c>
      <c r="E81" s="50" t="s">
        <v>262</v>
      </c>
      <c r="F81" s="50" t="s">
        <v>39</v>
      </c>
      <c r="G81" s="50" t="s">
        <v>440</v>
      </c>
      <c r="H81" s="50"/>
      <c r="I81" s="41" t="s">
        <v>204</v>
      </c>
      <c r="J81" s="37">
        <f>292900+8389.4+13.5+300</f>
        <v>301602.9</v>
      </c>
      <c r="K81" s="37">
        <f>292900+8389.4+13.5+300</f>
        <v>301602.9</v>
      </c>
      <c r="L81" s="37">
        <v>1125</v>
      </c>
      <c r="M81" s="37">
        <f>500+300</f>
        <v>800</v>
      </c>
      <c r="N81" s="37">
        <f>500+300</f>
        <v>800</v>
      </c>
      <c r="O81" s="37">
        <v>1601.75</v>
      </c>
    </row>
    <row r="82" spans="1:15" ht="18.75" customHeight="1">
      <c r="A82" s="2"/>
      <c r="B82" s="55"/>
      <c r="C82" s="51"/>
      <c r="D82" s="51"/>
      <c r="E82" s="51"/>
      <c r="F82" s="51"/>
      <c r="G82" s="51"/>
      <c r="H82" s="51"/>
      <c r="I82" s="42"/>
      <c r="J82" s="38"/>
      <c r="K82" s="38"/>
      <c r="L82" s="38"/>
      <c r="M82" s="38"/>
      <c r="N82" s="38"/>
      <c r="O82" s="38"/>
    </row>
    <row r="83" spans="1:15" ht="409.5" customHeight="1">
      <c r="A83" s="2"/>
      <c r="B83" s="51"/>
      <c r="C83" s="2" t="s">
        <v>405</v>
      </c>
      <c r="D83" s="17"/>
      <c r="E83" s="17"/>
      <c r="F83" s="17"/>
      <c r="G83" s="17"/>
      <c r="H83" s="17"/>
      <c r="I83" s="26"/>
      <c r="J83" s="16"/>
      <c r="K83" s="16"/>
      <c r="L83" s="16"/>
      <c r="M83" s="16"/>
      <c r="N83" s="16"/>
      <c r="O83" s="16"/>
    </row>
    <row r="84" spans="1:15" ht="144">
      <c r="A84" s="2"/>
      <c r="B84" s="2" t="s">
        <v>169</v>
      </c>
      <c r="C84" s="2" t="s">
        <v>314</v>
      </c>
      <c r="D84" s="2" t="s">
        <v>459</v>
      </c>
      <c r="E84" s="2" t="s">
        <v>262</v>
      </c>
      <c r="F84" s="2"/>
      <c r="G84" s="2"/>
      <c r="H84" s="2"/>
      <c r="I84" s="5" t="s">
        <v>201</v>
      </c>
      <c r="J84" s="6">
        <v>25</v>
      </c>
      <c r="K84" s="6">
        <v>25</v>
      </c>
      <c r="L84" s="6">
        <v>0</v>
      </c>
      <c r="M84" s="7">
        <v>0</v>
      </c>
      <c r="N84" s="6">
        <v>0</v>
      </c>
      <c r="O84" s="36">
        <f>N84*1.075</f>
        <v>0</v>
      </c>
    </row>
    <row r="85" spans="1:15" ht="180">
      <c r="A85" s="2"/>
      <c r="B85" s="2" t="s">
        <v>281</v>
      </c>
      <c r="C85" s="2"/>
      <c r="D85" s="2"/>
      <c r="E85" s="2"/>
      <c r="F85" s="2"/>
      <c r="G85" s="2"/>
      <c r="H85" s="2"/>
      <c r="I85" s="5"/>
      <c r="J85" s="6">
        <f>J86+J87+J88+J89+J90+J91+J92+J93+J94+J95+J96+J97+J98+J99+J100++J101+J102+J103</f>
        <v>0</v>
      </c>
      <c r="K85" s="6">
        <f>K86+K87+K88+K89+K90+K91+K92+K93+K94+K95+K96+K97+K98+K99+K100++K101+K102+K103</f>
        <v>0</v>
      </c>
      <c r="L85" s="6">
        <v>0</v>
      </c>
      <c r="M85" s="6">
        <f>M86+M87+M88+M89+M90+M91+M92+M93+M94+M95+M96+M97+M98+M99+M100++M101+M102+M103</f>
        <v>0</v>
      </c>
      <c r="N85" s="6">
        <f>N86+N87+N88+N89+N90+N91+N92+N93+N94+N95+N96+N97+N98+N99+N100++N101+N102+N103</f>
        <v>0</v>
      </c>
      <c r="O85" s="36">
        <f>N85*1.075</f>
        <v>0</v>
      </c>
    </row>
    <row r="86" spans="1:15" ht="108">
      <c r="A86" s="2"/>
      <c r="B86" s="2" t="s">
        <v>282</v>
      </c>
      <c r="C86" s="2"/>
      <c r="D86" s="2"/>
      <c r="E86" s="2"/>
      <c r="F86" s="2"/>
      <c r="G86" s="2"/>
      <c r="H86" s="2"/>
      <c r="I86" s="5"/>
      <c r="J86" s="6"/>
      <c r="K86" s="6"/>
      <c r="L86" s="6"/>
      <c r="M86" s="7"/>
      <c r="N86" s="6"/>
      <c r="O86" s="6"/>
    </row>
    <row r="87" spans="1:15" ht="36">
      <c r="A87" s="2"/>
      <c r="B87" s="2" t="s">
        <v>283</v>
      </c>
      <c r="C87" s="2"/>
      <c r="D87" s="2"/>
      <c r="E87" s="2"/>
      <c r="F87" s="2"/>
      <c r="G87" s="2"/>
      <c r="H87" s="2"/>
      <c r="I87" s="5"/>
      <c r="J87" s="6"/>
      <c r="K87" s="6"/>
      <c r="L87" s="6"/>
      <c r="M87" s="7"/>
      <c r="N87" s="6"/>
      <c r="O87" s="6"/>
    </row>
    <row r="88" spans="1:15" ht="72">
      <c r="A88" s="2"/>
      <c r="B88" s="2" t="s">
        <v>284</v>
      </c>
      <c r="C88" s="2"/>
      <c r="D88" s="2"/>
      <c r="E88" s="2"/>
      <c r="F88" s="2"/>
      <c r="G88" s="2"/>
      <c r="H88" s="2"/>
      <c r="I88" s="5"/>
      <c r="J88" s="6"/>
      <c r="K88" s="6"/>
      <c r="L88" s="6"/>
      <c r="M88" s="7"/>
      <c r="N88" s="6"/>
      <c r="O88" s="6"/>
    </row>
    <row r="89" spans="1:15" ht="36">
      <c r="A89" s="2"/>
      <c r="B89" s="2" t="s">
        <v>285</v>
      </c>
      <c r="C89" s="2"/>
      <c r="D89" s="2"/>
      <c r="E89" s="2"/>
      <c r="F89" s="2"/>
      <c r="G89" s="2"/>
      <c r="H89" s="2"/>
      <c r="I89" s="5"/>
      <c r="J89" s="6"/>
      <c r="K89" s="6"/>
      <c r="L89" s="6"/>
      <c r="M89" s="7"/>
      <c r="N89" s="6"/>
      <c r="O89" s="6"/>
    </row>
    <row r="90" spans="1:15" ht="90">
      <c r="A90" s="2"/>
      <c r="B90" s="2" t="s">
        <v>286</v>
      </c>
      <c r="C90" s="2"/>
      <c r="D90" s="2"/>
      <c r="E90" s="2"/>
      <c r="F90" s="2"/>
      <c r="G90" s="2"/>
      <c r="H90" s="2"/>
      <c r="I90" s="5"/>
      <c r="J90" s="6"/>
      <c r="K90" s="6"/>
      <c r="L90" s="6"/>
      <c r="M90" s="7"/>
      <c r="N90" s="6"/>
      <c r="O90" s="6"/>
    </row>
    <row r="91" spans="1:15" ht="108">
      <c r="A91" s="2"/>
      <c r="B91" s="2" t="s">
        <v>287</v>
      </c>
      <c r="C91" s="2"/>
      <c r="D91" s="2"/>
      <c r="E91" s="2"/>
      <c r="F91" s="2"/>
      <c r="G91" s="2"/>
      <c r="H91" s="2"/>
      <c r="I91" s="5"/>
      <c r="J91" s="6"/>
      <c r="K91" s="6"/>
      <c r="L91" s="6"/>
      <c r="M91" s="7"/>
      <c r="N91" s="6"/>
      <c r="O91" s="6"/>
    </row>
    <row r="92" spans="1:15" ht="108">
      <c r="A92" s="2"/>
      <c r="B92" s="2" t="s">
        <v>359</v>
      </c>
      <c r="C92" s="2"/>
      <c r="D92" s="2"/>
      <c r="E92" s="2"/>
      <c r="F92" s="2"/>
      <c r="G92" s="2"/>
      <c r="H92" s="2"/>
      <c r="I92" s="5"/>
      <c r="J92" s="6"/>
      <c r="K92" s="6"/>
      <c r="L92" s="6"/>
      <c r="M92" s="7"/>
      <c r="N92" s="6"/>
      <c r="O92" s="6"/>
    </row>
    <row r="93" spans="1:15" ht="36">
      <c r="A93" s="2"/>
      <c r="B93" s="2" t="s">
        <v>360</v>
      </c>
      <c r="C93" s="2"/>
      <c r="D93" s="2"/>
      <c r="E93" s="2"/>
      <c r="F93" s="2"/>
      <c r="G93" s="2"/>
      <c r="H93" s="2"/>
      <c r="I93" s="5"/>
      <c r="J93" s="6"/>
      <c r="K93" s="6"/>
      <c r="L93" s="6"/>
      <c r="M93" s="7"/>
      <c r="N93" s="6"/>
      <c r="O93" s="6"/>
    </row>
    <row r="94" spans="1:15" ht="36">
      <c r="A94" s="2"/>
      <c r="B94" s="2" t="s">
        <v>361</v>
      </c>
      <c r="C94" s="2"/>
      <c r="D94" s="2"/>
      <c r="E94" s="2"/>
      <c r="F94" s="2"/>
      <c r="G94" s="2"/>
      <c r="H94" s="2"/>
      <c r="I94" s="5"/>
      <c r="J94" s="6"/>
      <c r="K94" s="6"/>
      <c r="L94" s="6"/>
      <c r="M94" s="7"/>
      <c r="N94" s="6"/>
      <c r="O94" s="6"/>
    </row>
    <row r="95" spans="1:15" ht="126">
      <c r="A95" s="2"/>
      <c r="B95" s="2" t="s">
        <v>362</v>
      </c>
      <c r="C95" s="2"/>
      <c r="D95" s="2"/>
      <c r="E95" s="2"/>
      <c r="F95" s="2"/>
      <c r="G95" s="2"/>
      <c r="H95" s="2"/>
      <c r="I95" s="5"/>
      <c r="J95" s="6"/>
      <c r="K95" s="6"/>
      <c r="L95" s="6"/>
      <c r="M95" s="7"/>
      <c r="N95" s="6"/>
      <c r="O95" s="6"/>
    </row>
    <row r="96" spans="1:15" ht="144">
      <c r="A96" s="2"/>
      <c r="B96" s="2" t="s">
        <v>363</v>
      </c>
      <c r="C96" s="2"/>
      <c r="D96" s="2"/>
      <c r="E96" s="2"/>
      <c r="F96" s="2"/>
      <c r="G96" s="2"/>
      <c r="H96" s="2"/>
      <c r="I96" s="5"/>
      <c r="J96" s="6"/>
      <c r="K96" s="6"/>
      <c r="L96" s="6"/>
      <c r="M96" s="7"/>
      <c r="N96" s="6"/>
      <c r="O96" s="6"/>
    </row>
    <row r="97" spans="1:15" ht="108">
      <c r="A97" s="2"/>
      <c r="B97" s="2" t="s">
        <v>364</v>
      </c>
      <c r="C97" s="2"/>
      <c r="D97" s="2"/>
      <c r="E97" s="2"/>
      <c r="F97" s="2"/>
      <c r="G97" s="2"/>
      <c r="H97" s="2"/>
      <c r="I97" s="5"/>
      <c r="J97" s="6"/>
      <c r="K97" s="6"/>
      <c r="L97" s="6"/>
      <c r="M97" s="7"/>
      <c r="N97" s="6"/>
      <c r="O97" s="6"/>
    </row>
    <row r="98" spans="1:15" ht="126">
      <c r="A98" s="2"/>
      <c r="B98" s="2" t="s">
        <v>365</v>
      </c>
      <c r="C98" s="2"/>
      <c r="D98" s="2"/>
      <c r="E98" s="2"/>
      <c r="F98" s="2"/>
      <c r="G98" s="2"/>
      <c r="H98" s="2"/>
      <c r="I98" s="5"/>
      <c r="J98" s="6"/>
      <c r="K98" s="6"/>
      <c r="L98" s="6"/>
      <c r="M98" s="7"/>
      <c r="N98" s="6"/>
      <c r="O98" s="6"/>
    </row>
    <row r="99" spans="1:15" ht="72">
      <c r="A99" s="2"/>
      <c r="B99" s="2" t="s">
        <v>366</v>
      </c>
      <c r="C99" s="2"/>
      <c r="D99" s="2"/>
      <c r="E99" s="2"/>
      <c r="F99" s="2"/>
      <c r="G99" s="2"/>
      <c r="H99" s="2"/>
      <c r="I99" s="5"/>
      <c r="J99" s="6"/>
      <c r="K99" s="6"/>
      <c r="L99" s="6"/>
      <c r="M99" s="7"/>
      <c r="N99" s="6"/>
      <c r="O99" s="6"/>
    </row>
    <row r="100" spans="1:15" ht="162">
      <c r="A100" s="2"/>
      <c r="B100" s="2" t="s">
        <v>367</v>
      </c>
      <c r="C100" s="2"/>
      <c r="D100" s="2"/>
      <c r="E100" s="2"/>
      <c r="F100" s="2"/>
      <c r="G100" s="2"/>
      <c r="H100" s="2"/>
      <c r="I100" s="5"/>
      <c r="J100" s="6"/>
      <c r="K100" s="6"/>
      <c r="L100" s="6"/>
      <c r="M100" s="7"/>
      <c r="N100" s="6"/>
      <c r="O100" s="6"/>
    </row>
    <row r="101" spans="1:15" ht="108">
      <c r="A101" s="2"/>
      <c r="B101" s="2" t="s">
        <v>368</v>
      </c>
      <c r="C101" s="2"/>
      <c r="D101" s="2"/>
      <c r="E101" s="2"/>
      <c r="F101" s="2"/>
      <c r="G101" s="2"/>
      <c r="H101" s="2"/>
      <c r="I101" s="5"/>
      <c r="J101" s="6"/>
      <c r="K101" s="6"/>
      <c r="L101" s="6"/>
      <c r="M101" s="7"/>
      <c r="N101" s="6"/>
      <c r="O101" s="6"/>
    </row>
    <row r="102" spans="1:15" ht="144">
      <c r="A102" s="2"/>
      <c r="B102" s="2" t="s">
        <v>0</v>
      </c>
      <c r="C102" s="2"/>
      <c r="D102" s="2"/>
      <c r="E102" s="2"/>
      <c r="F102" s="2"/>
      <c r="G102" s="2"/>
      <c r="H102" s="2"/>
      <c r="I102" s="5"/>
      <c r="J102" s="6"/>
      <c r="K102" s="6"/>
      <c r="L102" s="6"/>
      <c r="M102" s="7"/>
      <c r="N102" s="6"/>
      <c r="O102" s="6"/>
    </row>
    <row r="103" spans="1:15" ht="108">
      <c r="A103" s="2"/>
      <c r="B103" s="2" t="s">
        <v>1</v>
      </c>
      <c r="C103" s="2"/>
      <c r="D103" s="2"/>
      <c r="E103" s="2"/>
      <c r="F103" s="2"/>
      <c r="G103" s="2"/>
      <c r="H103" s="2"/>
      <c r="I103" s="5"/>
      <c r="J103" s="6"/>
      <c r="K103" s="6"/>
      <c r="L103" s="6"/>
      <c r="M103" s="7"/>
      <c r="N103" s="6"/>
      <c r="O103" s="6"/>
    </row>
    <row r="104" spans="1:15" ht="216">
      <c r="A104" s="2"/>
      <c r="B104" s="2" t="s">
        <v>2</v>
      </c>
      <c r="C104" s="2"/>
      <c r="D104" s="2"/>
      <c r="E104" s="2"/>
      <c r="F104" s="2"/>
      <c r="G104" s="2"/>
      <c r="H104" s="2"/>
      <c r="I104" s="5"/>
      <c r="J104" s="6">
        <f>J105+J106+J107+J108+J110+J111+J112+J113+J114+J115+J116+J117+J118+J119+J120+J121+J122+J123+J124+J125+J126+J127+J128+J129+J130+J131+J132+J133+J134+J135+J136+J137+J138+J139+J140+J141+J142+J143+J144+J145+J146+J148+J149+J150+J151+J152+J153+J154+J155+J156+J157+J158+J159+J160+J161+J162+J163+J164+J165+J166+J167+J168+J169+J170+J171+J172+J173+J174+J175+J176+J177+J178+J179+J180+J181+J182+J190+J191+J192+J193+J194+J195+J196+J197+J198+J199+J200+J201+J202+J203+J204+J205+J206+J207+J208+J209+J210+J211+J212+J213+J214+J215+J216+J217+J218+J219+J220+J221+J222+J223+J224+J225+J226+J227+J228+J229+J230+J231+J232+J233+J234+J235+J236+J237+J238+J239+J243+J245+J246+J247+J248+J249+J250+J251+J252+J252+J253+J254+J255+J256+J257+J258+J258+J259+J260+J261+J262+J263+J264+J265+J266+J267+J268+J269+J270+J271+J272+J273+J274+J275+J276+J277+J278+J279+J280+J281+J282+J283+J284+J285+J286+J183+J184+J185+J186+J187+J188+J189</f>
        <v>3100.5</v>
      </c>
      <c r="K104" s="6">
        <f>K105+K106+K107+K108+K110+K111+K112+K113+K114+K115+K116+K117+K118+K119+K120+K121+K122+K123+K124+K125+K126+K127+K128+K129+K130+K131+K132+K133+K134+K135+K136+K137+K138+K139+K140+K141+K142+K143+K144+K145+K146+K148+K149+K150+K151+K152+K153+K154+K155+K156+K157+K158+K159+K160+K161+K162+K163+K164+K165+K166+K167+K168+K169+K170+K171+K172+K173+K174+K175+K176+K177+K178+K179+K180+K181+K182+K190+K191+K192+K193+K194+K195+K196+K197+K198+K199+K200+K201+K202+K203+K204+K205+K206+K207+K208+K209+K210+K211+K212+K213+K214+K215+K216+K217+K218+K219+K220+K221+K222+K223+K224+K225+K226+K227+K228+K229+K230+K231+K232+K233+K234+K235+K236+K237+K238+K239+K243+K245+K246+K247+K248+K249+K250+K251+K252+K252+K253+K254+K255+K256+K257+K258+K258+K259+K260+K261+K262+K263+K264+K265+K266+K267+K268+K269+K270+K271+K272+K273+K274+K275+K276+K277+K278+K279+K280+K281+K282+K283+K284+K285+K286+K183+K184+K185+K186+K187+K188+K189</f>
        <v>3100.5</v>
      </c>
      <c r="L104" s="6">
        <v>3147.5</v>
      </c>
      <c r="M104" s="6">
        <f>M105+M106+M107+M108+M110+M111+M112+M113+M114+M115+M116+M117+M118+M119+M120+M121+M122+M123+M124+M125+M126+M127+M128+M129+M130+M131+M132+M133+M134+M135+M136+M137+M138+M139+M140+M141+M142+M143+M144+M145+M146+M148+M149+M150+M151+M152+M153+M154+M155+M156+M157+M158+M159+M160+M161+M162+M163+M164+M165+M166+M167+M168+M169+M170+M171+M172+M173+M174+M175+M176+M177+M178+M179+M180+M181+M182+M190+M191+M192+M193+M194+M195+M196+M197+M198+M199+M200+M201+M202+M203+M204+M205+M206+M207+M208+M209+M210+M211+M212+M213+M214+M215+M216+M217+M218+M219+M220+M221+M222+M223+M224+M225+M226+M227+M228+M229+M230+M231+M232+M233+M234+M235+M236+M237+M238+M239+M243+M245+M246+M247+M248+M249+M250+M251+M252+M252+M253+M254+M255+M256+M257+M258+M258+M259+M260+M261+M262+M263+M264+M265+M266+M267+M268+M269+M270+M271+M272+M273+M274+M275+M276+M277+M278+M279+M280+M281+M282+M283+M284+M285+M286+M183+M184+M185+M186+M187+M188+M189</f>
        <v>6</v>
      </c>
      <c r="N104" s="6">
        <f>N105+N106+N107+N108+N110+N111+N112+N113+N114+N115+N116+N117+N118+N119+N120+N121+N122+N123+N124+N125+N126+N127+N128+N129+N130+N131+N132+N133+N134+N135+N136+N137+N138+N139+N140+N141+N142+N143+N144+N145+N146+N148+N149+N150+N151+N152+N153+N154+N155+N156+N157+N158+N159+N160+N161+N162+N163+N164+N165+N166+N167+N168+N169+N170+N171+N172+N173+N174+N175+N176+N177+N178+N179+N180+N181+N182+N190+N191+N192+N193+N194+N195+N196+N197+N198+N199+N200+N201+N202+N203+N204+N205+N206+N207+N208+N209+N210+N211+N212+N213+N214+N215+N216+N217+N218+N219+N220+N221+N222+N223+N224+N225+N226+N227+N228+N229+N230+N231+N232+N233+N234+N235+N236+N237+N238+N239+N243+N245+N246+N247+N248+N249+N250+N251+N252+N252+N253+N254+N255+N256+N257+N258+N258+N259+N260+N261+N262+N263+N264+N265+N266+N267+N268+N269+N270+N271+N272+N273+N274+N275+N276+N277+N278+N279+N280+N281+N282+N283+N284+N285+N286+N183+N184+N185+N186+N187+N188+N189</f>
        <v>6</v>
      </c>
      <c r="O104" s="36">
        <f>N104*1.075</f>
        <v>6.449999999999999</v>
      </c>
    </row>
    <row r="105" spans="1:15" ht="72">
      <c r="A105" s="2"/>
      <c r="B105" s="2" t="s">
        <v>3</v>
      </c>
      <c r="C105" s="2"/>
      <c r="D105" s="2"/>
      <c r="E105" s="2"/>
      <c r="F105" s="2"/>
      <c r="G105" s="2"/>
      <c r="H105" s="2"/>
      <c r="I105" s="5"/>
      <c r="J105" s="6"/>
      <c r="K105" s="6"/>
      <c r="L105" s="6"/>
      <c r="M105" s="7"/>
      <c r="N105" s="6"/>
      <c r="O105" s="6"/>
    </row>
    <row r="106" spans="1:15" ht="54">
      <c r="A106" s="2"/>
      <c r="B106" s="2" t="s">
        <v>4</v>
      </c>
      <c r="C106" s="2"/>
      <c r="D106" s="2"/>
      <c r="E106" s="2"/>
      <c r="F106" s="2"/>
      <c r="G106" s="2"/>
      <c r="H106" s="2"/>
      <c r="I106" s="5"/>
      <c r="J106" s="6"/>
      <c r="K106" s="6"/>
      <c r="L106" s="6"/>
      <c r="M106" s="7"/>
      <c r="N106" s="6"/>
      <c r="O106" s="6"/>
    </row>
    <row r="107" spans="1:15" ht="36">
      <c r="A107" s="2"/>
      <c r="B107" s="2" t="s">
        <v>5</v>
      </c>
      <c r="C107" s="2"/>
      <c r="D107" s="2"/>
      <c r="E107" s="2"/>
      <c r="F107" s="2"/>
      <c r="G107" s="2"/>
      <c r="H107" s="2"/>
      <c r="I107" s="5"/>
      <c r="J107" s="6"/>
      <c r="K107" s="6"/>
      <c r="L107" s="6"/>
      <c r="M107" s="7"/>
      <c r="N107" s="6"/>
      <c r="O107" s="6"/>
    </row>
    <row r="108" spans="1:15" ht="90">
      <c r="A108" s="50"/>
      <c r="B108" s="50" t="s">
        <v>99</v>
      </c>
      <c r="C108" s="2" t="s">
        <v>314</v>
      </c>
      <c r="D108" s="2" t="s">
        <v>458</v>
      </c>
      <c r="E108" s="2" t="s">
        <v>262</v>
      </c>
      <c r="F108" s="50" t="s">
        <v>309</v>
      </c>
      <c r="G108" s="50"/>
      <c r="H108" s="50"/>
      <c r="I108" s="39" t="s">
        <v>194</v>
      </c>
      <c r="J108" s="37">
        <f>3094.5</f>
        <v>3094.5</v>
      </c>
      <c r="K108" s="37">
        <f>3094.5</f>
        <v>3094.5</v>
      </c>
      <c r="L108" s="37">
        <v>3141.5</v>
      </c>
      <c r="M108" s="37">
        <v>0</v>
      </c>
      <c r="N108" s="37">
        <v>0</v>
      </c>
      <c r="O108" s="37">
        <f>N108*1.075</f>
        <v>0</v>
      </c>
    </row>
    <row r="109" spans="1:15" ht="409.5">
      <c r="A109" s="51"/>
      <c r="B109" s="51"/>
      <c r="C109" s="2" t="s">
        <v>213</v>
      </c>
      <c r="D109" s="2"/>
      <c r="E109" s="12">
        <v>38889</v>
      </c>
      <c r="F109" s="51"/>
      <c r="G109" s="51"/>
      <c r="H109" s="51"/>
      <c r="I109" s="40"/>
      <c r="J109" s="38"/>
      <c r="K109" s="38"/>
      <c r="L109" s="38"/>
      <c r="M109" s="38"/>
      <c r="N109" s="38"/>
      <c r="O109" s="38"/>
    </row>
    <row r="110" spans="1:15" ht="54">
      <c r="A110" s="2"/>
      <c r="B110" s="2" t="s">
        <v>100</v>
      </c>
      <c r="C110" s="2"/>
      <c r="D110" s="2"/>
      <c r="E110" s="2"/>
      <c r="F110" s="2"/>
      <c r="G110" s="2"/>
      <c r="H110" s="2"/>
      <c r="I110" s="5"/>
      <c r="J110" s="6"/>
      <c r="K110" s="6"/>
      <c r="L110" s="6"/>
      <c r="M110" s="7"/>
      <c r="N110" s="6"/>
      <c r="O110" s="6"/>
    </row>
    <row r="111" spans="1:15" ht="144">
      <c r="A111" s="2"/>
      <c r="B111" s="2" t="s">
        <v>101</v>
      </c>
      <c r="C111" s="2"/>
      <c r="D111" s="2"/>
      <c r="E111" s="2"/>
      <c r="F111" s="2"/>
      <c r="G111" s="2"/>
      <c r="H111" s="2"/>
      <c r="I111" s="5"/>
      <c r="J111" s="6"/>
      <c r="K111" s="6"/>
      <c r="L111" s="6"/>
      <c r="M111" s="7"/>
      <c r="N111" s="6"/>
      <c r="O111" s="6"/>
    </row>
    <row r="112" spans="1:15" ht="90">
      <c r="A112" s="2"/>
      <c r="B112" s="2" t="s">
        <v>472</v>
      </c>
      <c r="C112" s="2"/>
      <c r="D112" s="2"/>
      <c r="E112" s="2"/>
      <c r="F112" s="2"/>
      <c r="G112" s="2"/>
      <c r="H112" s="2"/>
      <c r="I112" s="5"/>
      <c r="J112" s="6"/>
      <c r="K112" s="6"/>
      <c r="L112" s="6"/>
      <c r="M112" s="7"/>
      <c r="N112" s="6"/>
      <c r="O112" s="6"/>
    </row>
    <row r="113" spans="1:15" ht="90">
      <c r="A113" s="2"/>
      <c r="B113" s="2" t="s">
        <v>473</v>
      </c>
      <c r="C113" s="2"/>
      <c r="D113" s="2"/>
      <c r="E113" s="2"/>
      <c r="F113" s="2"/>
      <c r="G113" s="2"/>
      <c r="H113" s="2"/>
      <c r="I113" s="5"/>
      <c r="J113" s="6"/>
      <c r="K113" s="6"/>
      <c r="L113" s="6"/>
      <c r="M113" s="7"/>
      <c r="N113" s="6"/>
      <c r="O113" s="6"/>
    </row>
    <row r="114" spans="1:15" ht="90">
      <c r="A114" s="2"/>
      <c r="B114" s="2" t="s">
        <v>474</v>
      </c>
      <c r="C114" s="2"/>
      <c r="D114" s="2"/>
      <c r="E114" s="2"/>
      <c r="F114" s="2"/>
      <c r="G114" s="2"/>
      <c r="H114" s="2"/>
      <c r="I114" s="5"/>
      <c r="J114" s="6"/>
      <c r="K114" s="6"/>
      <c r="L114" s="6"/>
      <c r="M114" s="7"/>
      <c r="N114" s="6"/>
      <c r="O114" s="6"/>
    </row>
    <row r="115" spans="1:15" ht="72">
      <c r="A115" s="2"/>
      <c r="B115" s="2" t="s">
        <v>475</v>
      </c>
      <c r="C115" s="2"/>
      <c r="D115" s="2"/>
      <c r="E115" s="2"/>
      <c r="F115" s="2"/>
      <c r="G115" s="2"/>
      <c r="H115" s="2"/>
      <c r="I115" s="5"/>
      <c r="J115" s="6"/>
      <c r="K115" s="6"/>
      <c r="L115" s="6"/>
      <c r="M115" s="7"/>
      <c r="N115" s="6"/>
      <c r="O115" s="6"/>
    </row>
    <row r="116" spans="1:15" ht="216">
      <c r="A116" s="2"/>
      <c r="B116" s="2" t="s">
        <v>18</v>
      </c>
      <c r="C116" s="2"/>
      <c r="D116" s="2"/>
      <c r="E116" s="2"/>
      <c r="F116" s="2"/>
      <c r="G116" s="2"/>
      <c r="H116" s="2"/>
      <c r="I116" s="5"/>
      <c r="J116" s="6"/>
      <c r="K116" s="6"/>
      <c r="L116" s="6"/>
      <c r="M116" s="7"/>
      <c r="N116" s="6"/>
      <c r="O116" s="6"/>
    </row>
    <row r="117" spans="1:15" ht="180">
      <c r="A117" s="2"/>
      <c r="B117" s="2" t="s">
        <v>214</v>
      </c>
      <c r="C117" s="2"/>
      <c r="D117" s="2"/>
      <c r="E117" s="2"/>
      <c r="F117" s="2"/>
      <c r="G117" s="2"/>
      <c r="H117" s="2"/>
      <c r="I117" s="5"/>
      <c r="J117" s="6"/>
      <c r="K117" s="6"/>
      <c r="L117" s="6"/>
      <c r="M117" s="7"/>
      <c r="N117" s="6"/>
      <c r="O117" s="6"/>
    </row>
    <row r="118" spans="1:15" ht="360">
      <c r="A118" s="2"/>
      <c r="B118" s="2" t="s">
        <v>215</v>
      </c>
      <c r="C118" s="2"/>
      <c r="D118" s="2"/>
      <c r="E118" s="2"/>
      <c r="F118" s="2"/>
      <c r="G118" s="2"/>
      <c r="H118" s="2"/>
      <c r="I118" s="5"/>
      <c r="J118" s="6"/>
      <c r="K118" s="6"/>
      <c r="L118" s="6"/>
      <c r="M118" s="7"/>
      <c r="N118" s="6"/>
      <c r="O118" s="6"/>
    </row>
    <row r="119" spans="1:15" ht="409.5">
      <c r="A119" s="2"/>
      <c r="B119" s="2" t="s">
        <v>414</v>
      </c>
      <c r="C119" s="2"/>
      <c r="D119" s="2"/>
      <c r="E119" s="2"/>
      <c r="F119" s="2"/>
      <c r="G119" s="2"/>
      <c r="H119" s="2"/>
      <c r="I119" s="5"/>
      <c r="J119" s="6"/>
      <c r="K119" s="6"/>
      <c r="L119" s="6"/>
      <c r="M119" s="7"/>
      <c r="N119" s="6"/>
      <c r="O119" s="6"/>
    </row>
    <row r="120" spans="1:15" ht="126">
      <c r="A120" s="2"/>
      <c r="B120" s="2" t="s">
        <v>415</v>
      </c>
      <c r="C120" s="2"/>
      <c r="D120" s="2"/>
      <c r="E120" s="2"/>
      <c r="F120" s="2"/>
      <c r="G120" s="2"/>
      <c r="H120" s="2"/>
      <c r="I120" s="5"/>
      <c r="J120" s="6"/>
      <c r="K120" s="6"/>
      <c r="L120" s="6"/>
      <c r="M120" s="7"/>
      <c r="N120" s="6"/>
      <c r="O120" s="6"/>
    </row>
    <row r="121" spans="1:15" ht="72">
      <c r="A121" s="2"/>
      <c r="B121" s="2" t="s">
        <v>416</v>
      </c>
      <c r="C121" s="2"/>
      <c r="D121" s="2"/>
      <c r="E121" s="2"/>
      <c r="F121" s="2"/>
      <c r="G121" s="2"/>
      <c r="H121" s="2"/>
      <c r="I121" s="5"/>
      <c r="J121" s="6"/>
      <c r="K121" s="6"/>
      <c r="L121" s="6"/>
      <c r="M121" s="7"/>
      <c r="N121" s="6"/>
      <c r="O121" s="6"/>
    </row>
    <row r="122" spans="1:15" ht="162">
      <c r="A122" s="2"/>
      <c r="B122" s="2" t="s">
        <v>417</v>
      </c>
      <c r="C122" s="2"/>
      <c r="D122" s="2"/>
      <c r="E122" s="2"/>
      <c r="F122" s="2"/>
      <c r="G122" s="2"/>
      <c r="H122" s="2"/>
      <c r="I122" s="5"/>
      <c r="J122" s="6"/>
      <c r="K122" s="6"/>
      <c r="L122" s="6"/>
      <c r="M122" s="7"/>
      <c r="N122" s="6"/>
      <c r="O122" s="6"/>
    </row>
    <row r="123" spans="1:15" ht="90">
      <c r="A123" s="2"/>
      <c r="B123" s="2" t="s">
        <v>418</v>
      </c>
      <c r="C123" s="2"/>
      <c r="D123" s="2"/>
      <c r="E123" s="2"/>
      <c r="F123" s="2"/>
      <c r="G123" s="2"/>
      <c r="H123" s="2"/>
      <c r="I123" s="5"/>
      <c r="J123" s="6"/>
      <c r="K123" s="6"/>
      <c r="L123" s="6"/>
      <c r="M123" s="7"/>
      <c r="N123" s="6"/>
      <c r="O123" s="6"/>
    </row>
    <row r="124" spans="1:15" ht="198">
      <c r="A124" s="2"/>
      <c r="B124" s="2" t="s">
        <v>419</v>
      </c>
      <c r="C124" s="2"/>
      <c r="D124" s="2"/>
      <c r="E124" s="2"/>
      <c r="F124" s="2"/>
      <c r="G124" s="2"/>
      <c r="H124" s="2"/>
      <c r="I124" s="5"/>
      <c r="J124" s="6"/>
      <c r="K124" s="6"/>
      <c r="L124" s="6"/>
      <c r="M124" s="7"/>
      <c r="N124" s="6"/>
      <c r="O124" s="6"/>
    </row>
    <row r="125" spans="1:15" ht="90">
      <c r="A125" s="2"/>
      <c r="B125" s="2" t="s">
        <v>420</v>
      </c>
      <c r="C125" s="2"/>
      <c r="D125" s="2"/>
      <c r="E125" s="2"/>
      <c r="F125" s="2"/>
      <c r="G125" s="2"/>
      <c r="H125" s="2"/>
      <c r="I125" s="5"/>
      <c r="J125" s="6"/>
      <c r="K125" s="6"/>
      <c r="L125" s="6"/>
      <c r="M125" s="7"/>
      <c r="N125" s="6"/>
      <c r="O125" s="6"/>
    </row>
    <row r="126" spans="1:15" ht="90">
      <c r="A126" s="2"/>
      <c r="B126" s="2" t="s">
        <v>421</v>
      </c>
      <c r="C126" s="2"/>
      <c r="D126" s="2"/>
      <c r="E126" s="2"/>
      <c r="F126" s="2"/>
      <c r="G126" s="2"/>
      <c r="H126" s="2"/>
      <c r="I126" s="5"/>
      <c r="J126" s="6"/>
      <c r="K126" s="6"/>
      <c r="L126" s="6"/>
      <c r="M126" s="7"/>
      <c r="N126" s="6"/>
      <c r="O126" s="6"/>
    </row>
    <row r="127" spans="1:15" ht="409.5">
      <c r="A127" s="2"/>
      <c r="B127" s="2" t="s">
        <v>422</v>
      </c>
      <c r="C127" s="2"/>
      <c r="D127" s="2"/>
      <c r="E127" s="2"/>
      <c r="F127" s="2"/>
      <c r="G127" s="2"/>
      <c r="H127" s="2"/>
      <c r="I127" s="5"/>
      <c r="J127" s="6"/>
      <c r="K127" s="6"/>
      <c r="L127" s="6"/>
      <c r="M127" s="7"/>
      <c r="N127" s="6"/>
      <c r="O127" s="6"/>
    </row>
    <row r="128" spans="1:15" ht="180">
      <c r="A128" s="2"/>
      <c r="B128" s="2" t="s">
        <v>423</v>
      </c>
      <c r="C128" s="2"/>
      <c r="D128" s="2"/>
      <c r="E128" s="2"/>
      <c r="F128" s="2"/>
      <c r="G128" s="2"/>
      <c r="H128" s="2"/>
      <c r="I128" s="5"/>
      <c r="J128" s="6"/>
      <c r="K128" s="6"/>
      <c r="L128" s="6"/>
      <c r="M128" s="7"/>
      <c r="N128" s="6"/>
      <c r="O128" s="6"/>
    </row>
    <row r="129" spans="1:15" ht="409.5">
      <c r="A129" s="2"/>
      <c r="B129" s="2" t="s">
        <v>455</v>
      </c>
      <c r="C129" s="2"/>
      <c r="D129" s="2"/>
      <c r="E129" s="2"/>
      <c r="F129" s="2"/>
      <c r="G129" s="2"/>
      <c r="H129" s="2"/>
      <c r="I129" s="5"/>
      <c r="J129" s="6"/>
      <c r="K129" s="6"/>
      <c r="L129" s="6"/>
      <c r="M129" s="7"/>
      <c r="N129" s="6"/>
      <c r="O129" s="6"/>
    </row>
    <row r="130" spans="1:15" ht="126">
      <c r="A130" s="2"/>
      <c r="B130" s="2" t="s">
        <v>456</v>
      </c>
      <c r="C130" s="2"/>
      <c r="D130" s="2"/>
      <c r="E130" s="2"/>
      <c r="F130" s="2"/>
      <c r="G130" s="2"/>
      <c r="H130" s="2"/>
      <c r="I130" s="5"/>
      <c r="J130" s="6"/>
      <c r="K130" s="6"/>
      <c r="L130" s="6"/>
      <c r="M130" s="7"/>
      <c r="N130" s="6"/>
      <c r="O130" s="6"/>
    </row>
    <row r="131" spans="1:15" ht="90">
      <c r="A131" s="2"/>
      <c r="B131" s="2" t="s">
        <v>457</v>
      </c>
      <c r="C131" s="2"/>
      <c r="D131" s="2"/>
      <c r="E131" s="2"/>
      <c r="F131" s="2"/>
      <c r="G131" s="2"/>
      <c r="H131" s="2"/>
      <c r="I131" s="5"/>
      <c r="J131" s="6"/>
      <c r="K131" s="6"/>
      <c r="L131" s="6"/>
      <c r="M131" s="7"/>
      <c r="N131" s="6"/>
      <c r="O131" s="6"/>
    </row>
    <row r="132" spans="1:15" ht="108">
      <c r="A132" s="2"/>
      <c r="B132" s="2" t="s">
        <v>42</v>
      </c>
      <c r="C132" s="2"/>
      <c r="D132" s="2"/>
      <c r="E132" s="2"/>
      <c r="F132" s="2"/>
      <c r="G132" s="2"/>
      <c r="H132" s="2"/>
      <c r="I132" s="5"/>
      <c r="J132" s="6"/>
      <c r="K132" s="6"/>
      <c r="L132" s="6"/>
      <c r="M132" s="7"/>
      <c r="N132" s="6"/>
      <c r="O132" s="6"/>
    </row>
    <row r="133" spans="1:15" ht="90">
      <c r="A133" s="2"/>
      <c r="B133" s="2" t="s">
        <v>43</v>
      </c>
      <c r="C133" s="2"/>
      <c r="D133" s="2"/>
      <c r="E133" s="2"/>
      <c r="F133" s="2"/>
      <c r="G133" s="2"/>
      <c r="H133" s="2"/>
      <c r="I133" s="5"/>
      <c r="J133" s="6"/>
      <c r="K133" s="6"/>
      <c r="L133" s="6"/>
      <c r="M133" s="7"/>
      <c r="N133" s="6"/>
      <c r="O133" s="6"/>
    </row>
    <row r="134" spans="1:15" ht="378">
      <c r="A134" s="2"/>
      <c r="B134" s="2" t="s">
        <v>343</v>
      </c>
      <c r="C134" s="2"/>
      <c r="D134" s="2"/>
      <c r="E134" s="2"/>
      <c r="F134" s="2"/>
      <c r="G134" s="2"/>
      <c r="H134" s="2"/>
      <c r="I134" s="5"/>
      <c r="J134" s="6"/>
      <c r="K134" s="6"/>
      <c r="L134" s="6"/>
      <c r="M134" s="7"/>
      <c r="N134" s="6"/>
      <c r="O134" s="6"/>
    </row>
    <row r="135" spans="1:15" ht="108">
      <c r="A135" s="2"/>
      <c r="B135" s="2" t="s">
        <v>344</v>
      </c>
      <c r="C135" s="2"/>
      <c r="D135" s="2"/>
      <c r="E135" s="2"/>
      <c r="F135" s="2"/>
      <c r="G135" s="2"/>
      <c r="H135" s="2"/>
      <c r="I135" s="5"/>
      <c r="J135" s="6"/>
      <c r="K135" s="6"/>
      <c r="L135" s="6"/>
      <c r="M135" s="7"/>
      <c r="N135" s="6"/>
      <c r="O135" s="6"/>
    </row>
    <row r="136" spans="1:15" ht="90">
      <c r="A136" s="2"/>
      <c r="B136" s="2" t="s">
        <v>345</v>
      </c>
      <c r="C136" s="2"/>
      <c r="D136" s="2"/>
      <c r="E136" s="2"/>
      <c r="F136" s="2"/>
      <c r="G136" s="2"/>
      <c r="H136" s="2"/>
      <c r="I136" s="5"/>
      <c r="J136" s="6"/>
      <c r="K136" s="6"/>
      <c r="L136" s="6"/>
      <c r="M136" s="7"/>
      <c r="N136" s="6"/>
      <c r="O136" s="6"/>
    </row>
    <row r="137" spans="1:15" ht="162">
      <c r="A137" s="2"/>
      <c r="B137" s="2" t="s">
        <v>30</v>
      </c>
      <c r="C137" s="2"/>
      <c r="D137" s="2"/>
      <c r="E137" s="2"/>
      <c r="F137" s="2"/>
      <c r="G137" s="2"/>
      <c r="H137" s="2"/>
      <c r="I137" s="5"/>
      <c r="J137" s="6"/>
      <c r="K137" s="6"/>
      <c r="L137" s="6"/>
      <c r="M137" s="7"/>
      <c r="N137" s="6"/>
      <c r="O137" s="6"/>
    </row>
    <row r="138" spans="1:15" ht="144">
      <c r="A138" s="2"/>
      <c r="B138" s="2" t="s">
        <v>31</v>
      </c>
      <c r="C138" s="2"/>
      <c r="D138" s="2"/>
      <c r="E138" s="2"/>
      <c r="F138" s="2"/>
      <c r="G138" s="2"/>
      <c r="H138" s="2"/>
      <c r="I138" s="5"/>
      <c r="J138" s="6"/>
      <c r="K138" s="6"/>
      <c r="L138" s="6"/>
      <c r="M138" s="7"/>
      <c r="N138" s="6"/>
      <c r="O138" s="6"/>
    </row>
    <row r="139" spans="1:15" ht="108">
      <c r="A139" s="2"/>
      <c r="B139" s="2" t="s">
        <v>32</v>
      </c>
      <c r="C139" s="2"/>
      <c r="D139" s="2"/>
      <c r="E139" s="2"/>
      <c r="F139" s="2"/>
      <c r="G139" s="2"/>
      <c r="H139" s="2"/>
      <c r="I139" s="5"/>
      <c r="J139" s="6"/>
      <c r="K139" s="6"/>
      <c r="L139" s="6"/>
      <c r="M139" s="7"/>
      <c r="N139" s="6"/>
      <c r="O139" s="6"/>
    </row>
    <row r="140" spans="1:15" ht="409.5">
      <c r="A140" s="2"/>
      <c r="B140" s="2" t="s">
        <v>33</v>
      </c>
      <c r="C140" s="2"/>
      <c r="D140" s="2"/>
      <c r="E140" s="2"/>
      <c r="F140" s="2"/>
      <c r="G140" s="2"/>
      <c r="H140" s="2"/>
      <c r="I140" s="5"/>
      <c r="J140" s="6"/>
      <c r="K140" s="6"/>
      <c r="L140" s="6"/>
      <c r="M140" s="7"/>
      <c r="N140" s="6"/>
      <c r="O140" s="6"/>
    </row>
    <row r="141" spans="1:15" ht="270">
      <c r="A141" s="2"/>
      <c r="B141" s="2" t="s">
        <v>255</v>
      </c>
      <c r="C141" s="2"/>
      <c r="D141" s="2"/>
      <c r="E141" s="2"/>
      <c r="F141" s="2"/>
      <c r="G141" s="2"/>
      <c r="H141" s="2"/>
      <c r="I141" s="5"/>
      <c r="J141" s="6"/>
      <c r="K141" s="6"/>
      <c r="L141" s="6"/>
      <c r="M141" s="7"/>
      <c r="N141" s="6"/>
      <c r="O141" s="6"/>
    </row>
    <row r="142" spans="1:15" ht="90">
      <c r="A142" s="2"/>
      <c r="B142" s="2" t="s">
        <v>256</v>
      </c>
      <c r="C142" s="2"/>
      <c r="D142" s="2"/>
      <c r="E142" s="2"/>
      <c r="F142" s="2"/>
      <c r="G142" s="2"/>
      <c r="H142" s="2"/>
      <c r="I142" s="5"/>
      <c r="J142" s="6"/>
      <c r="K142" s="6"/>
      <c r="L142" s="6"/>
      <c r="M142" s="7"/>
      <c r="N142" s="6"/>
      <c r="O142" s="6"/>
    </row>
    <row r="143" spans="1:15" ht="360">
      <c r="A143" s="2"/>
      <c r="B143" s="2" t="s">
        <v>257</v>
      </c>
      <c r="C143" s="2"/>
      <c r="D143" s="2"/>
      <c r="E143" s="2"/>
      <c r="F143" s="2"/>
      <c r="G143" s="2"/>
      <c r="H143" s="2"/>
      <c r="I143" s="5"/>
      <c r="J143" s="6"/>
      <c r="K143" s="6"/>
      <c r="L143" s="6"/>
      <c r="M143" s="7"/>
      <c r="N143" s="6"/>
      <c r="O143" s="6"/>
    </row>
    <row r="144" spans="1:15" ht="72">
      <c r="A144" s="2"/>
      <c r="B144" s="2" t="s">
        <v>258</v>
      </c>
      <c r="C144" s="2"/>
      <c r="D144" s="2"/>
      <c r="E144" s="2"/>
      <c r="F144" s="2"/>
      <c r="G144" s="2"/>
      <c r="H144" s="2"/>
      <c r="I144" s="5"/>
      <c r="J144" s="6"/>
      <c r="K144" s="6"/>
      <c r="L144" s="6"/>
      <c r="M144" s="7"/>
      <c r="N144" s="6"/>
      <c r="O144" s="6"/>
    </row>
    <row r="145" spans="1:15" ht="409.5">
      <c r="A145" s="2"/>
      <c r="B145" s="2" t="s">
        <v>157</v>
      </c>
      <c r="C145" s="2"/>
      <c r="D145" s="2"/>
      <c r="E145" s="2"/>
      <c r="F145" s="2"/>
      <c r="G145" s="2"/>
      <c r="H145" s="2"/>
      <c r="I145" s="5"/>
      <c r="J145" s="6"/>
      <c r="K145" s="6"/>
      <c r="L145" s="6"/>
      <c r="M145" s="7"/>
      <c r="N145" s="6"/>
      <c r="O145" s="6"/>
    </row>
    <row r="146" spans="1:15" ht="270" customHeight="1">
      <c r="A146" s="50"/>
      <c r="B146" s="50" t="s">
        <v>158</v>
      </c>
      <c r="C146" s="2" t="s">
        <v>460</v>
      </c>
      <c r="D146" s="2" t="s">
        <v>259</v>
      </c>
      <c r="E146" s="2" t="s">
        <v>262</v>
      </c>
      <c r="F146" s="2" t="s">
        <v>308</v>
      </c>
      <c r="G146" s="50"/>
      <c r="H146" s="39" t="s">
        <v>178</v>
      </c>
      <c r="I146" s="39" t="s">
        <v>305</v>
      </c>
      <c r="J146" s="37">
        <v>6</v>
      </c>
      <c r="K146" s="37">
        <v>6</v>
      </c>
      <c r="L146" s="37">
        <v>6</v>
      </c>
      <c r="M146" s="37">
        <v>6</v>
      </c>
      <c r="N146" s="37">
        <v>6</v>
      </c>
      <c r="O146" s="37">
        <f>N146*1.075</f>
        <v>6.449999999999999</v>
      </c>
    </row>
    <row r="147" spans="1:15" ht="270">
      <c r="A147" s="51"/>
      <c r="B147" s="51"/>
      <c r="C147" s="2" t="s">
        <v>212</v>
      </c>
      <c r="D147" s="2"/>
      <c r="E147" s="2" t="s">
        <v>211</v>
      </c>
      <c r="F147" s="12">
        <v>39448</v>
      </c>
      <c r="G147" s="51"/>
      <c r="H147" s="40"/>
      <c r="I147" s="40"/>
      <c r="J147" s="38"/>
      <c r="K147" s="38"/>
      <c r="L147" s="38"/>
      <c r="M147" s="38"/>
      <c r="N147" s="38"/>
      <c r="O147" s="38"/>
    </row>
    <row r="148" spans="1:15" ht="54">
      <c r="A148" s="2"/>
      <c r="B148" s="2" t="s">
        <v>159</v>
      </c>
      <c r="C148" s="2"/>
      <c r="D148" s="2"/>
      <c r="E148" s="2"/>
      <c r="F148" s="2"/>
      <c r="G148" s="2"/>
      <c r="H148" s="2"/>
      <c r="I148" s="5"/>
      <c r="J148" s="6"/>
      <c r="K148" s="6"/>
      <c r="L148" s="6"/>
      <c r="M148" s="7"/>
      <c r="N148" s="6"/>
      <c r="O148" s="6"/>
    </row>
    <row r="149" spans="1:15" ht="72">
      <c r="A149" s="2"/>
      <c r="B149" s="2" t="s">
        <v>160</v>
      </c>
      <c r="C149" s="2"/>
      <c r="D149" s="2"/>
      <c r="E149" s="2"/>
      <c r="F149" s="2"/>
      <c r="G149" s="2"/>
      <c r="H149" s="2"/>
      <c r="I149" s="5"/>
      <c r="J149" s="6"/>
      <c r="K149" s="6"/>
      <c r="L149" s="6"/>
      <c r="M149" s="7"/>
      <c r="N149" s="6"/>
      <c r="O149" s="6"/>
    </row>
    <row r="150" spans="1:15" ht="108">
      <c r="A150" s="2"/>
      <c r="B150" s="2" t="s">
        <v>161</v>
      </c>
      <c r="C150" s="2"/>
      <c r="D150" s="2"/>
      <c r="E150" s="2"/>
      <c r="F150" s="2"/>
      <c r="G150" s="2"/>
      <c r="H150" s="2"/>
      <c r="I150" s="5"/>
      <c r="J150" s="6"/>
      <c r="K150" s="6"/>
      <c r="L150" s="6"/>
      <c r="M150" s="7"/>
      <c r="N150" s="6"/>
      <c r="O150" s="6"/>
    </row>
    <row r="151" spans="1:15" ht="396">
      <c r="A151" s="2"/>
      <c r="B151" s="2" t="s">
        <v>461</v>
      </c>
      <c r="C151" s="2"/>
      <c r="D151" s="2"/>
      <c r="E151" s="2"/>
      <c r="F151" s="2"/>
      <c r="G151" s="2"/>
      <c r="H151" s="2"/>
      <c r="I151" s="5"/>
      <c r="J151" s="6"/>
      <c r="K151" s="6"/>
      <c r="L151" s="6"/>
      <c r="M151" s="7"/>
      <c r="N151" s="6"/>
      <c r="O151" s="6"/>
    </row>
    <row r="152" spans="1:15" ht="144">
      <c r="A152" s="2"/>
      <c r="B152" s="2" t="s">
        <v>462</v>
      </c>
      <c r="C152" s="2"/>
      <c r="D152" s="2"/>
      <c r="E152" s="2"/>
      <c r="F152" s="2"/>
      <c r="G152" s="2"/>
      <c r="H152" s="2"/>
      <c r="I152" s="5"/>
      <c r="J152" s="6"/>
      <c r="K152" s="6"/>
      <c r="L152" s="6"/>
      <c r="M152" s="7"/>
      <c r="N152" s="6"/>
      <c r="O152" s="6"/>
    </row>
    <row r="153" spans="1:15" ht="126">
      <c r="A153" s="2"/>
      <c r="B153" s="2" t="s">
        <v>463</v>
      </c>
      <c r="C153" s="2"/>
      <c r="D153" s="2"/>
      <c r="E153" s="2"/>
      <c r="F153" s="2"/>
      <c r="G153" s="2"/>
      <c r="H153" s="2"/>
      <c r="I153" s="5"/>
      <c r="J153" s="6"/>
      <c r="K153" s="6"/>
      <c r="L153" s="6"/>
      <c r="M153" s="7"/>
      <c r="N153" s="6"/>
      <c r="O153" s="6"/>
    </row>
    <row r="154" spans="1:15" ht="409.5">
      <c r="A154" s="2"/>
      <c r="B154" s="2" t="s">
        <v>77</v>
      </c>
      <c r="C154" s="2"/>
      <c r="D154" s="2"/>
      <c r="E154" s="2"/>
      <c r="F154" s="2"/>
      <c r="G154" s="2"/>
      <c r="H154" s="2"/>
      <c r="I154" s="5"/>
      <c r="J154" s="6"/>
      <c r="K154" s="6"/>
      <c r="L154" s="6"/>
      <c r="M154" s="7"/>
      <c r="N154" s="6"/>
      <c r="O154" s="6"/>
    </row>
    <row r="155" spans="1:15" ht="72">
      <c r="A155" s="2"/>
      <c r="B155" s="2" t="s">
        <v>289</v>
      </c>
      <c r="C155" s="2"/>
      <c r="D155" s="2"/>
      <c r="E155" s="2"/>
      <c r="F155" s="2"/>
      <c r="G155" s="2"/>
      <c r="H155" s="2"/>
      <c r="I155" s="5"/>
      <c r="J155" s="6"/>
      <c r="K155" s="6"/>
      <c r="L155" s="6"/>
      <c r="M155" s="7"/>
      <c r="N155" s="6"/>
      <c r="O155" s="6"/>
    </row>
    <row r="156" spans="1:15" ht="288">
      <c r="A156" s="2"/>
      <c r="B156" s="2" t="s">
        <v>290</v>
      </c>
      <c r="C156" s="2"/>
      <c r="D156" s="2"/>
      <c r="E156" s="2"/>
      <c r="F156" s="2"/>
      <c r="G156" s="2"/>
      <c r="H156" s="2"/>
      <c r="I156" s="5"/>
      <c r="J156" s="6"/>
      <c r="K156" s="6"/>
      <c r="L156" s="6"/>
      <c r="M156" s="7"/>
      <c r="N156" s="6"/>
      <c r="O156" s="6"/>
    </row>
    <row r="157" spans="1:15" ht="54">
      <c r="A157" s="2"/>
      <c r="B157" s="2" t="s">
        <v>291</v>
      </c>
      <c r="C157" s="2"/>
      <c r="D157" s="2"/>
      <c r="E157" s="2"/>
      <c r="F157" s="2"/>
      <c r="G157" s="2"/>
      <c r="H157" s="2"/>
      <c r="I157" s="5"/>
      <c r="J157" s="6"/>
      <c r="K157" s="6"/>
      <c r="L157" s="6"/>
      <c r="M157" s="7"/>
      <c r="N157" s="6"/>
      <c r="O157" s="6"/>
    </row>
    <row r="158" spans="1:15" ht="162">
      <c r="A158" s="2"/>
      <c r="B158" s="2" t="s">
        <v>292</v>
      </c>
      <c r="C158" s="2"/>
      <c r="D158" s="2"/>
      <c r="E158" s="2"/>
      <c r="F158" s="2"/>
      <c r="G158" s="2"/>
      <c r="H158" s="2"/>
      <c r="I158" s="5"/>
      <c r="J158" s="6"/>
      <c r="K158" s="6"/>
      <c r="L158" s="6"/>
      <c r="M158" s="7"/>
      <c r="N158" s="6"/>
      <c r="O158" s="6"/>
    </row>
    <row r="159" spans="1:15" ht="90">
      <c r="A159" s="2"/>
      <c r="B159" s="2" t="s">
        <v>293</v>
      </c>
      <c r="C159" s="2"/>
      <c r="D159" s="2"/>
      <c r="E159" s="2"/>
      <c r="F159" s="2"/>
      <c r="G159" s="2"/>
      <c r="H159" s="2"/>
      <c r="I159" s="5"/>
      <c r="J159" s="6"/>
      <c r="K159" s="6"/>
      <c r="L159" s="6"/>
      <c r="M159" s="7"/>
      <c r="N159" s="6"/>
      <c r="O159" s="6"/>
    </row>
    <row r="160" spans="1:15" ht="108">
      <c r="A160" s="2"/>
      <c r="B160" s="2" t="s">
        <v>294</v>
      </c>
      <c r="C160" s="2"/>
      <c r="D160" s="2"/>
      <c r="E160" s="2"/>
      <c r="F160" s="2"/>
      <c r="G160" s="2"/>
      <c r="H160" s="2"/>
      <c r="I160" s="5"/>
      <c r="J160" s="6"/>
      <c r="K160" s="6"/>
      <c r="L160" s="6"/>
      <c r="M160" s="7"/>
      <c r="N160" s="6"/>
      <c r="O160" s="6"/>
    </row>
    <row r="161" spans="1:15" ht="54">
      <c r="A161" s="2"/>
      <c r="B161" s="2" t="s">
        <v>295</v>
      </c>
      <c r="C161" s="2"/>
      <c r="D161" s="2"/>
      <c r="E161" s="2"/>
      <c r="F161" s="2"/>
      <c r="G161" s="2"/>
      <c r="H161" s="2"/>
      <c r="I161" s="5"/>
      <c r="J161" s="6"/>
      <c r="K161" s="6"/>
      <c r="L161" s="6"/>
      <c r="M161" s="7"/>
      <c r="N161" s="6"/>
      <c r="O161" s="6"/>
    </row>
    <row r="162" spans="1:15" ht="72">
      <c r="A162" s="2"/>
      <c r="B162" s="2" t="s">
        <v>296</v>
      </c>
      <c r="C162" s="2"/>
      <c r="D162" s="2"/>
      <c r="E162" s="2"/>
      <c r="F162" s="2"/>
      <c r="G162" s="2"/>
      <c r="H162" s="2"/>
      <c r="I162" s="5"/>
      <c r="J162" s="6"/>
      <c r="K162" s="6"/>
      <c r="L162" s="6"/>
      <c r="M162" s="7"/>
      <c r="N162" s="6"/>
      <c r="O162" s="6"/>
    </row>
    <row r="163" spans="1:15" ht="90">
      <c r="A163" s="2"/>
      <c r="B163" s="2" t="s">
        <v>297</v>
      </c>
      <c r="C163" s="2"/>
      <c r="D163" s="2"/>
      <c r="E163" s="2"/>
      <c r="F163" s="2"/>
      <c r="G163" s="2"/>
      <c r="H163" s="2"/>
      <c r="I163" s="5"/>
      <c r="J163" s="6"/>
      <c r="K163" s="6"/>
      <c r="L163" s="6"/>
      <c r="M163" s="7"/>
      <c r="N163" s="6"/>
      <c r="O163" s="6"/>
    </row>
    <row r="164" spans="1:15" ht="360">
      <c r="A164" s="2"/>
      <c r="B164" s="2" t="s">
        <v>103</v>
      </c>
      <c r="C164" s="2"/>
      <c r="D164" s="2"/>
      <c r="E164" s="2"/>
      <c r="F164" s="2"/>
      <c r="G164" s="2"/>
      <c r="H164" s="2"/>
      <c r="I164" s="5"/>
      <c r="J164" s="6"/>
      <c r="K164" s="6"/>
      <c r="L164" s="6"/>
      <c r="M164" s="7"/>
      <c r="N164" s="6"/>
      <c r="O164" s="6"/>
    </row>
    <row r="165" spans="1:15" ht="180">
      <c r="A165" s="2"/>
      <c r="B165" s="2" t="s">
        <v>104</v>
      </c>
      <c r="C165" s="2"/>
      <c r="D165" s="2"/>
      <c r="E165" s="2"/>
      <c r="F165" s="2"/>
      <c r="G165" s="2"/>
      <c r="H165" s="2"/>
      <c r="I165" s="5"/>
      <c r="J165" s="6"/>
      <c r="K165" s="6"/>
      <c r="L165" s="6"/>
      <c r="M165" s="7"/>
      <c r="N165" s="6"/>
      <c r="O165" s="6"/>
    </row>
    <row r="166" spans="1:15" ht="180">
      <c r="A166" s="2"/>
      <c r="B166" s="2" t="s">
        <v>105</v>
      </c>
      <c r="C166" s="2"/>
      <c r="D166" s="2"/>
      <c r="E166" s="2"/>
      <c r="F166" s="2"/>
      <c r="G166" s="2"/>
      <c r="H166" s="2"/>
      <c r="I166" s="5"/>
      <c r="J166" s="6"/>
      <c r="K166" s="6"/>
      <c r="L166" s="6"/>
      <c r="M166" s="7"/>
      <c r="N166" s="6"/>
      <c r="O166" s="6"/>
    </row>
    <row r="167" spans="1:15" ht="144">
      <c r="A167" s="2"/>
      <c r="B167" s="2" t="s">
        <v>220</v>
      </c>
      <c r="C167" s="2"/>
      <c r="D167" s="2"/>
      <c r="E167" s="2"/>
      <c r="F167" s="2"/>
      <c r="G167" s="2"/>
      <c r="H167" s="2"/>
      <c r="I167" s="5"/>
      <c r="J167" s="6"/>
      <c r="K167" s="6"/>
      <c r="L167" s="6"/>
      <c r="M167" s="7"/>
      <c r="N167" s="6"/>
      <c r="O167" s="6"/>
    </row>
    <row r="168" spans="1:15" ht="54">
      <c r="A168" s="2"/>
      <c r="B168" s="2" t="s">
        <v>221</v>
      </c>
      <c r="C168" s="2"/>
      <c r="D168" s="2"/>
      <c r="E168" s="2"/>
      <c r="F168" s="2"/>
      <c r="G168" s="2"/>
      <c r="H168" s="2"/>
      <c r="I168" s="5"/>
      <c r="J168" s="6"/>
      <c r="K168" s="6"/>
      <c r="L168" s="6"/>
      <c r="M168" s="7"/>
      <c r="N168" s="6"/>
      <c r="O168" s="6"/>
    </row>
    <row r="169" spans="1:15" ht="72">
      <c r="A169" s="2"/>
      <c r="B169" s="2" t="s">
        <v>222</v>
      </c>
      <c r="C169" s="2"/>
      <c r="D169" s="2"/>
      <c r="E169" s="2"/>
      <c r="F169" s="2"/>
      <c r="G169" s="2"/>
      <c r="H169" s="2"/>
      <c r="I169" s="5"/>
      <c r="J169" s="6"/>
      <c r="K169" s="6"/>
      <c r="L169" s="6"/>
      <c r="M169" s="7"/>
      <c r="N169" s="6"/>
      <c r="O169" s="6"/>
    </row>
    <row r="170" spans="1:15" ht="72">
      <c r="A170" s="2"/>
      <c r="B170" s="2" t="s">
        <v>223</v>
      </c>
      <c r="C170" s="2"/>
      <c r="D170" s="2"/>
      <c r="E170" s="2"/>
      <c r="F170" s="2"/>
      <c r="G170" s="2"/>
      <c r="H170" s="2"/>
      <c r="I170" s="5"/>
      <c r="J170" s="6"/>
      <c r="K170" s="6"/>
      <c r="L170" s="6"/>
      <c r="M170" s="7"/>
      <c r="N170" s="6"/>
      <c r="O170" s="6"/>
    </row>
    <row r="171" spans="1:15" ht="144">
      <c r="A171" s="2"/>
      <c r="B171" s="2" t="s">
        <v>224</v>
      </c>
      <c r="C171" s="2"/>
      <c r="D171" s="2"/>
      <c r="E171" s="2"/>
      <c r="F171" s="2"/>
      <c r="G171" s="2"/>
      <c r="H171" s="2"/>
      <c r="I171" s="5"/>
      <c r="J171" s="6"/>
      <c r="K171" s="6"/>
      <c r="L171" s="6"/>
      <c r="M171" s="7"/>
      <c r="N171" s="6"/>
      <c r="O171" s="6"/>
    </row>
    <row r="172" spans="1:15" ht="54">
      <c r="A172" s="2"/>
      <c r="B172" s="2" t="s">
        <v>225</v>
      </c>
      <c r="C172" s="2"/>
      <c r="D172" s="2"/>
      <c r="E172" s="2"/>
      <c r="F172" s="2"/>
      <c r="G172" s="2"/>
      <c r="H172" s="2"/>
      <c r="I172" s="5"/>
      <c r="J172" s="6"/>
      <c r="K172" s="6"/>
      <c r="L172" s="6"/>
      <c r="M172" s="7"/>
      <c r="N172" s="6"/>
      <c r="O172" s="6"/>
    </row>
    <row r="173" spans="1:15" ht="108">
      <c r="A173" s="2"/>
      <c r="B173" s="2" t="s">
        <v>226</v>
      </c>
      <c r="C173" s="2"/>
      <c r="D173" s="2"/>
      <c r="E173" s="2"/>
      <c r="F173" s="2"/>
      <c r="G173" s="2"/>
      <c r="H173" s="2"/>
      <c r="I173" s="5"/>
      <c r="J173" s="6"/>
      <c r="K173" s="6"/>
      <c r="L173" s="6"/>
      <c r="M173" s="7"/>
      <c r="N173" s="6"/>
      <c r="O173" s="6"/>
    </row>
    <row r="174" spans="1:15" ht="90">
      <c r="A174" s="2"/>
      <c r="B174" s="2" t="s">
        <v>227</v>
      </c>
      <c r="C174" s="2"/>
      <c r="D174" s="2"/>
      <c r="E174" s="2"/>
      <c r="F174" s="2"/>
      <c r="G174" s="2"/>
      <c r="H174" s="2"/>
      <c r="I174" s="5"/>
      <c r="J174" s="6"/>
      <c r="K174" s="6"/>
      <c r="L174" s="6"/>
      <c r="M174" s="7"/>
      <c r="N174" s="6"/>
      <c r="O174" s="6"/>
    </row>
    <row r="175" spans="1:15" ht="108">
      <c r="A175" s="2"/>
      <c r="B175" s="2" t="s">
        <v>337</v>
      </c>
      <c r="C175" s="2"/>
      <c r="D175" s="2"/>
      <c r="E175" s="2"/>
      <c r="F175" s="2"/>
      <c r="G175" s="2"/>
      <c r="H175" s="2"/>
      <c r="I175" s="5"/>
      <c r="J175" s="6"/>
      <c r="K175" s="6"/>
      <c r="L175" s="6"/>
      <c r="M175" s="7"/>
      <c r="N175" s="6"/>
      <c r="O175" s="6"/>
    </row>
    <row r="176" spans="1:15" ht="126">
      <c r="A176" s="2"/>
      <c r="B176" s="2" t="s">
        <v>338</v>
      </c>
      <c r="C176" s="2"/>
      <c r="D176" s="2"/>
      <c r="E176" s="2"/>
      <c r="F176" s="2"/>
      <c r="G176" s="2"/>
      <c r="H176" s="2"/>
      <c r="I176" s="5"/>
      <c r="J176" s="6"/>
      <c r="K176" s="6"/>
      <c r="L176" s="6"/>
      <c r="M176" s="7"/>
      <c r="N176" s="6"/>
      <c r="O176" s="6"/>
    </row>
    <row r="177" spans="1:15" ht="306">
      <c r="A177" s="2"/>
      <c r="B177" s="2" t="s">
        <v>339</v>
      </c>
      <c r="C177" s="2"/>
      <c r="D177" s="2"/>
      <c r="E177" s="2"/>
      <c r="F177" s="2"/>
      <c r="G177" s="2"/>
      <c r="H177" s="2"/>
      <c r="I177" s="5"/>
      <c r="J177" s="6"/>
      <c r="K177" s="6"/>
      <c r="L177" s="6"/>
      <c r="M177" s="7"/>
      <c r="N177" s="6"/>
      <c r="O177" s="6"/>
    </row>
    <row r="178" spans="1:15" ht="72">
      <c r="A178" s="2"/>
      <c r="B178" s="2" t="s">
        <v>340</v>
      </c>
      <c r="C178" s="2"/>
      <c r="D178" s="2"/>
      <c r="E178" s="2"/>
      <c r="F178" s="2"/>
      <c r="G178" s="2"/>
      <c r="H178" s="2"/>
      <c r="I178" s="5"/>
      <c r="J178" s="6"/>
      <c r="K178" s="6"/>
      <c r="L178" s="6"/>
      <c r="M178" s="7"/>
      <c r="N178" s="6"/>
      <c r="O178" s="6"/>
    </row>
    <row r="179" spans="1:15" ht="198">
      <c r="A179" s="2"/>
      <c r="B179" s="2" t="s">
        <v>55</v>
      </c>
      <c r="C179" s="2"/>
      <c r="D179" s="2"/>
      <c r="E179" s="2"/>
      <c r="F179" s="2"/>
      <c r="G179" s="2"/>
      <c r="H179" s="2"/>
      <c r="I179" s="5"/>
      <c r="J179" s="6"/>
      <c r="K179" s="6"/>
      <c r="L179" s="6"/>
      <c r="M179" s="7"/>
      <c r="N179" s="6"/>
      <c r="O179" s="6"/>
    </row>
    <row r="180" spans="1:15" ht="162">
      <c r="A180" s="2"/>
      <c r="B180" s="2" t="s">
        <v>56</v>
      </c>
      <c r="C180" s="2"/>
      <c r="D180" s="2"/>
      <c r="E180" s="2"/>
      <c r="F180" s="2"/>
      <c r="G180" s="2"/>
      <c r="H180" s="2"/>
      <c r="I180" s="5"/>
      <c r="J180" s="6"/>
      <c r="K180" s="6"/>
      <c r="L180" s="6"/>
      <c r="M180" s="7"/>
      <c r="N180" s="6"/>
      <c r="O180" s="6"/>
    </row>
    <row r="181" spans="1:15" ht="162">
      <c r="A181" s="2"/>
      <c r="B181" s="2" t="s">
        <v>228</v>
      </c>
      <c r="C181" s="2"/>
      <c r="D181" s="2"/>
      <c r="E181" s="2"/>
      <c r="F181" s="2"/>
      <c r="G181" s="2"/>
      <c r="H181" s="2"/>
      <c r="I181" s="5"/>
      <c r="J181" s="6"/>
      <c r="K181" s="6"/>
      <c r="L181" s="6"/>
      <c r="M181" s="7"/>
      <c r="N181" s="6"/>
      <c r="O181" s="6"/>
    </row>
    <row r="182" spans="1:15" ht="180">
      <c r="A182" s="2"/>
      <c r="B182" s="2" t="s">
        <v>229</v>
      </c>
      <c r="C182" s="2"/>
      <c r="D182" s="2"/>
      <c r="E182" s="2"/>
      <c r="F182" s="2"/>
      <c r="G182" s="2"/>
      <c r="H182" s="2"/>
      <c r="I182" s="5"/>
      <c r="J182" s="6"/>
      <c r="K182" s="6"/>
      <c r="L182" s="6"/>
      <c r="M182" s="7"/>
      <c r="N182" s="6"/>
      <c r="O182" s="6"/>
    </row>
    <row r="183" spans="1:15" ht="234">
      <c r="A183" s="2"/>
      <c r="B183" s="2" t="s">
        <v>16</v>
      </c>
      <c r="C183" s="2"/>
      <c r="D183" s="2"/>
      <c r="E183" s="2"/>
      <c r="F183" s="2"/>
      <c r="G183" s="2"/>
      <c r="H183" s="2"/>
      <c r="I183" s="5"/>
      <c r="J183" s="6"/>
      <c r="K183" s="6"/>
      <c r="L183" s="6"/>
      <c r="M183" s="7"/>
      <c r="N183" s="6"/>
      <c r="O183" s="6"/>
    </row>
    <row r="184" spans="1:15" ht="252">
      <c r="A184" s="2"/>
      <c r="B184" s="2" t="s">
        <v>476</v>
      </c>
      <c r="C184" s="2"/>
      <c r="D184" s="2"/>
      <c r="E184" s="2"/>
      <c r="F184" s="2"/>
      <c r="G184" s="2"/>
      <c r="H184" s="2"/>
      <c r="I184" s="5"/>
      <c r="J184" s="6"/>
      <c r="K184" s="6"/>
      <c r="L184" s="6"/>
      <c r="M184" s="7"/>
      <c r="N184" s="6"/>
      <c r="O184" s="6"/>
    </row>
    <row r="185" spans="1:15" ht="90">
      <c r="A185" s="2"/>
      <c r="B185" s="2" t="s">
        <v>190</v>
      </c>
      <c r="C185" s="2"/>
      <c r="D185" s="2"/>
      <c r="E185" s="2"/>
      <c r="F185" s="2"/>
      <c r="G185" s="2"/>
      <c r="H185" s="2"/>
      <c r="I185" s="5"/>
      <c r="J185" s="6"/>
      <c r="K185" s="6"/>
      <c r="L185" s="6"/>
      <c r="M185" s="7"/>
      <c r="N185" s="6"/>
      <c r="O185" s="6"/>
    </row>
    <row r="186" spans="1:15" ht="90">
      <c r="A186" s="2"/>
      <c r="B186" s="2" t="s">
        <v>191</v>
      </c>
      <c r="C186" s="2"/>
      <c r="D186" s="2"/>
      <c r="E186" s="2"/>
      <c r="F186" s="2"/>
      <c r="G186" s="2"/>
      <c r="H186" s="2"/>
      <c r="I186" s="5"/>
      <c r="J186" s="6"/>
      <c r="K186" s="6"/>
      <c r="L186" s="6"/>
      <c r="M186" s="7"/>
      <c r="N186" s="6"/>
      <c r="O186" s="6"/>
    </row>
    <row r="187" spans="1:15" ht="144">
      <c r="A187" s="2"/>
      <c r="B187" s="2" t="s">
        <v>15</v>
      </c>
      <c r="C187" s="2"/>
      <c r="D187" s="2"/>
      <c r="E187" s="2"/>
      <c r="F187" s="2"/>
      <c r="G187" s="2"/>
      <c r="H187" s="2"/>
      <c r="I187" s="5"/>
      <c r="J187" s="6"/>
      <c r="K187" s="6"/>
      <c r="L187" s="6"/>
      <c r="M187" s="7"/>
      <c r="N187" s="6"/>
      <c r="O187" s="6"/>
    </row>
    <row r="188" spans="1:15" ht="342">
      <c r="A188" s="2"/>
      <c r="B188" s="2" t="s">
        <v>186</v>
      </c>
      <c r="C188" s="2"/>
      <c r="D188" s="2"/>
      <c r="E188" s="2"/>
      <c r="F188" s="2"/>
      <c r="G188" s="2"/>
      <c r="H188" s="2"/>
      <c r="I188" s="5"/>
      <c r="J188" s="6"/>
      <c r="K188" s="6"/>
      <c r="L188" s="6"/>
      <c r="M188" s="7"/>
      <c r="N188" s="6"/>
      <c r="O188" s="6"/>
    </row>
    <row r="189" spans="1:15" ht="144">
      <c r="A189" s="2"/>
      <c r="B189" s="2" t="s">
        <v>187</v>
      </c>
      <c r="C189" s="2"/>
      <c r="D189" s="2"/>
      <c r="E189" s="2"/>
      <c r="F189" s="2"/>
      <c r="G189" s="2"/>
      <c r="H189" s="2"/>
      <c r="I189" s="5"/>
      <c r="J189" s="6"/>
      <c r="K189" s="6"/>
      <c r="L189" s="6"/>
      <c r="M189" s="7"/>
      <c r="N189" s="6"/>
      <c r="O189" s="6"/>
    </row>
    <row r="190" spans="1:15" ht="108">
      <c r="A190" s="2"/>
      <c r="B190" s="2" t="s">
        <v>188</v>
      </c>
      <c r="C190" s="2"/>
      <c r="D190" s="2"/>
      <c r="E190" s="2"/>
      <c r="F190" s="2"/>
      <c r="G190" s="2"/>
      <c r="H190" s="2"/>
      <c r="I190" s="5"/>
      <c r="J190" s="6"/>
      <c r="K190" s="6"/>
      <c r="L190" s="6"/>
      <c r="M190" s="7"/>
      <c r="N190" s="6"/>
      <c r="O190" s="6"/>
    </row>
    <row r="191" spans="1:15" ht="54">
      <c r="A191" s="2"/>
      <c r="B191" s="2" t="s">
        <v>189</v>
      </c>
      <c r="C191" s="2"/>
      <c r="D191" s="2"/>
      <c r="E191" s="2"/>
      <c r="F191" s="2"/>
      <c r="G191" s="2"/>
      <c r="H191" s="2"/>
      <c r="I191" s="5"/>
      <c r="J191" s="6"/>
      <c r="K191" s="6"/>
      <c r="L191" s="6"/>
      <c r="M191" s="7"/>
      <c r="N191" s="6"/>
      <c r="O191" s="6"/>
    </row>
    <row r="192" spans="1:15" ht="108">
      <c r="A192" s="2"/>
      <c r="B192" s="2" t="s">
        <v>232</v>
      </c>
      <c r="C192" s="2"/>
      <c r="D192" s="2"/>
      <c r="E192" s="2"/>
      <c r="F192" s="2"/>
      <c r="G192" s="2"/>
      <c r="H192" s="2"/>
      <c r="I192" s="5"/>
      <c r="J192" s="6"/>
      <c r="K192" s="6"/>
      <c r="L192" s="6"/>
      <c r="M192" s="7"/>
      <c r="N192" s="6"/>
      <c r="O192" s="6"/>
    </row>
    <row r="193" spans="1:15" ht="270">
      <c r="A193" s="2"/>
      <c r="B193" s="2" t="s">
        <v>52</v>
      </c>
      <c r="C193" s="2"/>
      <c r="D193" s="2"/>
      <c r="E193" s="2"/>
      <c r="F193" s="2"/>
      <c r="G193" s="2"/>
      <c r="H193" s="2"/>
      <c r="I193" s="5"/>
      <c r="J193" s="6"/>
      <c r="K193" s="6"/>
      <c r="L193" s="6"/>
      <c r="M193" s="7"/>
      <c r="N193" s="6"/>
      <c r="O193" s="6"/>
    </row>
    <row r="194" spans="1:15" ht="144">
      <c r="A194" s="2"/>
      <c r="B194" s="2" t="s">
        <v>53</v>
      </c>
      <c r="C194" s="2"/>
      <c r="D194" s="2"/>
      <c r="E194" s="2"/>
      <c r="F194" s="2"/>
      <c r="G194" s="2"/>
      <c r="H194" s="2"/>
      <c r="I194" s="5"/>
      <c r="J194" s="6"/>
      <c r="K194" s="6"/>
      <c r="L194" s="6"/>
      <c r="M194" s="7"/>
      <c r="N194" s="6"/>
      <c r="O194" s="6"/>
    </row>
    <row r="195" spans="1:15" ht="126">
      <c r="A195" s="2"/>
      <c r="B195" s="2" t="s">
        <v>54</v>
      </c>
      <c r="C195" s="2"/>
      <c r="D195" s="2"/>
      <c r="E195" s="2"/>
      <c r="F195" s="2"/>
      <c r="G195" s="2"/>
      <c r="H195" s="2"/>
      <c r="I195" s="5"/>
      <c r="J195" s="6"/>
      <c r="K195" s="6"/>
      <c r="L195" s="6"/>
      <c r="M195" s="7"/>
      <c r="N195" s="6"/>
      <c r="O195" s="6"/>
    </row>
    <row r="196" spans="1:15" ht="108">
      <c r="A196" s="2"/>
      <c r="B196" s="2" t="s">
        <v>346</v>
      </c>
      <c r="C196" s="2"/>
      <c r="D196" s="2"/>
      <c r="E196" s="2"/>
      <c r="F196" s="2"/>
      <c r="G196" s="2"/>
      <c r="H196" s="2"/>
      <c r="I196" s="5"/>
      <c r="J196" s="6"/>
      <c r="K196" s="6"/>
      <c r="L196" s="6"/>
      <c r="M196" s="7"/>
      <c r="N196" s="6"/>
      <c r="O196" s="6"/>
    </row>
    <row r="197" spans="1:15" ht="54">
      <c r="A197" s="2"/>
      <c r="B197" s="2" t="s">
        <v>347</v>
      </c>
      <c r="C197" s="2"/>
      <c r="D197" s="2"/>
      <c r="E197" s="2"/>
      <c r="F197" s="2"/>
      <c r="G197" s="2"/>
      <c r="H197" s="2"/>
      <c r="I197" s="5"/>
      <c r="J197" s="6"/>
      <c r="K197" s="6"/>
      <c r="L197" s="6"/>
      <c r="M197" s="7"/>
      <c r="N197" s="6"/>
      <c r="O197" s="6"/>
    </row>
    <row r="198" spans="1:15" ht="54">
      <c r="A198" s="2"/>
      <c r="B198" s="2" t="s">
        <v>348</v>
      </c>
      <c r="C198" s="2"/>
      <c r="D198" s="2"/>
      <c r="E198" s="2"/>
      <c r="F198" s="2"/>
      <c r="G198" s="2"/>
      <c r="H198" s="2"/>
      <c r="I198" s="5"/>
      <c r="J198" s="6"/>
      <c r="K198" s="6"/>
      <c r="L198" s="6"/>
      <c r="M198" s="7"/>
      <c r="N198" s="6"/>
      <c r="O198" s="6"/>
    </row>
    <row r="199" spans="1:15" ht="36">
      <c r="A199" s="2"/>
      <c r="B199" s="2" t="s">
        <v>349</v>
      </c>
      <c r="C199" s="2"/>
      <c r="D199" s="2"/>
      <c r="E199" s="2"/>
      <c r="F199" s="2"/>
      <c r="G199" s="2"/>
      <c r="H199" s="2"/>
      <c r="I199" s="5"/>
      <c r="J199" s="6"/>
      <c r="K199" s="6"/>
      <c r="L199" s="6"/>
      <c r="M199" s="7"/>
      <c r="N199" s="6"/>
      <c r="O199" s="6"/>
    </row>
    <row r="200" spans="1:15" ht="54">
      <c r="A200" s="2"/>
      <c r="B200" s="2" t="s">
        <v>350</v>
      </c>
      <c r="C200" s="2"/>
      <c r="D200" s="2"/>
      <c r="E200" s="2"/>
      <c r="F200" s="2"/>
      <c r="G200" s="2"/>
      <c r="H200" s="2"/>
      <c r="I200" s="5"/>
      <c r="J200" s="6"/>
      <c r="K200" s="6"/>
      <c r="L200" s="6"/>
      <c r="M200" s="7"/>
      <c r="N200" s="6"/>
      <c r="O200" s="6"/>
    </row>
    <row r="201" spans="1:15" ht="144">
      <c r="A201" s="2"/>
      <c r="B201" s="2" t="s">
        <v>351</v>
      </c>
      <c r="C201" s="2"/>
      <c r="D201" s="2"/>
      <c r="E201" s="2"/>
      <c r="F201" s="2"/>
      <c r="G201" s="2"/>
      <c r="H201" s="2"/>
      <c r="I201" s="5"/>
      <c r="J201" s="6"/>
      <c r="K201" s="6"/>
      <c r="L201" s="6"/>
      <c r="M201" s="7"/>
      <c r="N201" s="6"/>
      <c r="O201" s="6"/>
    </row>
    <row r="202" spans="1:15" ht="90">
      <c r="A202" s="2"/>
      <c r="B202" s="2" t="s">
        <v>274</v>
      </c>
      <c r="C202" s="2"/>
      <c r="D202" s="2"/>
      <c r="E202" s="2"/>
      <c r="F202" s="2"/>
      <c r="G202" s="2"/>
      <c r="H202" s="2"/>
      <c r="I202" s="5"/>
      <c r="J202" s="6"/>
      <c r="K202" s="6"/>
      <c r="L202" s="6"/>
      <c r="M202" s="7"/>
      <c r="N202" s="6"/>
      <c r="O202" s="6"/>
    </row>
    <row r="203" spans="1:15" ht="90">
      <c r="A203" s="2"/>
      <c r="B203" s="2" t="s">
        <v>86</v>
      </c>
      <c r="C203" s="2"/>
      <c r="D203" s="2"/>
      <c r="E203" s="2"/>
      <c r="F203" s="2"/>
      <c r="G203" s="2"/>
      <c r="H203" s="2"/>
      <c r="I203" s="5"/>
      <c r="J203" s="6"/>
      <c r="K203" s="6"/>
      <c r="L203" s="6"/>
      <c r="M203" s="7"/>
      <c r="N203" s="6"/>
      <c r="O203" s="6"/>
    </row>
    <row r="204" spans="1:15" ht="90">
      <c r="A204" s="2"/>
      <c r="B204" s="2" t="s">
        <v>87</v>
      </c>
      <c r="C204" s="2"/>
      <c r="D204" s="2"/>
      <c r="E204" s="2"/>
      <c r="F204" s="2"/>
      <c r="G204" s="2"/>
      <c r="H204" s="2"/>
      <c r="I204" s="5"/>
      <c r="J204" s="6"/>
      <c r="K204" s="6"/>
      <c r="L204" s="6"/>
      <c r="M204" s="7"/>
      <c r="N204" s="6"/>
      <c r="O204" s="6"/>
    </row>
    <row r="205" spans="1:15" ht="72">
      <c r="A205" s="2"/>
      <c r="B205" s="2" t="s">
        <v>88</v>
      </c>
      <c r="C205" s="2"/>
      <c r="D205" s="2"/>
      <c r="E205" s="2"/>
      <c r="F205" s="2"/>
      <c r="G205" s="2"/>
      <c r="H205" s="2"/>
      <c r="I205" s="5"/>
      <c r="J205" s="6"/>
      <c r="K205" s="6"/>
      <c r="L205" s="6"/>
      <c r="M205" s="7"/>
      <c r="N205" s="6"/>
      <c r="O205" s="6"/>
    </row>
    <row r="206" spans="1:15" ht="216">
      <c r="A206" s="2"/>
      <c r="B206" s="2" t="s">
        <v>89</v>
      </c>
      <c r="C206" s="2"/>
      <c r="D206" s="2"/>
      <c r="E206" s="2"/>
      <c r="F206" s="2"/>
      <c r="G206" s="2"/>
      <c r="H206" s="2"/>
      <c r="I206" s="5"/>
      <c r="J206" s="6"/>
      <c r="K206" s="6"/>
      <c r="L206" s="6"/>
      <c r="M206" s="7"/>
      <c r="N206" s="6"/>
      <c r="O206" s="6"/>
    </row>
    <row r="207" spans="1:15" ht="180">
      <c r="A207" s="2"/>
      <c r="B207" s="2" t="s">
        <v>90</v>
      </c>
      <c r="C207" s="2"/>
      <c r="D207" s="2"/>
      <c r="E207" s="2"/>
      <c r="F207" s="2"/>
      <c r="G207" s="2"/>
      <c r="H207" s="2"/>
      <c r="I207" s="5"/>
      <c r="J207" s="6"/>
      <c r="K207" s="6"/>
      <c r="L207" s="6"/>
      <c r="M207" s="7"/>
      <c r="N207" s="6"/>
      <c r="O207" s="6"/>
    </row>
    <row r="208" spans="1:15" ht="360">
      <c r="A208" s="2"/>
      <c r="B208" s="2" t="s">
        <v>369</v>
      </c>
      <c r="C208" s="2"/>
      <c r="D208" s="2"/>
      <c r="E208" s="2"/>
      <c r="F208" s="2"/>
      <c r="G208" s="2"/>
      <c r="H208" s="2"/>
      <c r="I208" s="5"/>
      <c r="J208" s="6"/>
      <c r="K208" s="6"/>
      <c r="L208" s="6"/>
      <c r="M208" s="7"/>
      <c r="N208" s="6"/>
      <c r="O208" s="6"/>
    </row>
    <row r="209" spans="1:15" ht="409.5">
      <c r="A209" s="2"/>
      <c r="B209" s="2" t="s">
        <v>370</v>
      </c>
      <c r="C209" s="2"/>
      <c r="D209" s="2"/>
      <c r="E209" s="2"/>
      <c r="F209" s="2"/>
      <c r="G209" s="2"/>
      <c r="H209" s="2"/>
      <c r="I209" s="5"/>
      <c r="J209" s="6"/>
      <c r="K209" s="6"/>
      <c r="L209" s="6"/>
      <c r="M209" s="7"/>
      <c r="N209" s="6"/>
      <c r="O209" s="6"/>
    </row>
    <row r="210" spans="1:15" ht="126">
      <c r="A210" s="2"/>
      <c r="B210" s="2" t="s">
        <v>371</v>
      </c>
      <c r="C210" s="2"/>
      <c r="D210" s="2"/>
      <c r="E210" s="2"/>
      <c r="F210" s="2"/>
      <c r="G210" s="2"/>
      <c r="H210" s="2"/>
      <c r="I210" s="5"/>
      <c r="J210" s="6"/>
      <c r="K210" s="6"/>
      <c r="L210" s="6"/>
      <c r="M210" s="7"/>
      <c r="N210" s="6"/>
      <c r="O210" s="6"/>
    </row>
    <row r="211" spans="1:15" ht="72">
      <c r="A211" s="2"/>
      <c r="B211" s="2" t="s">
        <v>372</v>
      </c>
      <c r="C211" s="2"/>
      <c r="D211" s="2"/>
      <c r="E211" s="2"/>
      <c r="F211" s="2"/>
      <c r="G211" s="2"/>
      <c r="H211" s="2"/>
      <c r="I211" s="5"/>
      <c r="J211" s="6"/>
      <c r="K211" s="6"/>
      <c r="L211" s="6"/>
      <c r="M211" s="7"/>
      <c r="N211" s="6"/>
      <c r="O211" s="6"/>
    </row>
    <row r="212" spans="1:15" ht="162">
      <c r="A212" s="2"/>
      <c r="B212" s="2" t="s">
        <v>78</v>
      </c>
      <c r="C212" s="2"/>
      <c r="D212" s="2"/>
      <c r="E212" s="2"/>
      <c r="F212" s="2"/>
      <c r="G212" s="2"/>
      <c r="H212" s="2"/>
      <c r="I212" s="5"/>
      <c r="J212" s="6"/>
      <c r="K212" s="6"/>
      <c r="L212" s="6"/>
      <c r="M212" s="7"/>
      <c r="N212" s="6"/>
      <c r="O212" s="6"/>
    </row>
    <row r="213" spans="1:15" ht="90">
      <c r="A213" s="2"/>
      <c r="B213" s="2" t="s">
        <v>79</v>
      </c>
      <c r="C213" s="2"/>
      <c r="D213" s="2"/>
      <c r="E213" s="2"/>
      <c r="F213" s="2"/>
      <c r="G213" s="2"/>
      <c r="H213" s="2"/>
      <c r="I213" s="5"/>
      <c r="J213" s="6"/>
      <c r="K213" s="6"/>
      <c r="L213" s="6"/>
      <c r="M213" s="7"/>
      <c r="N213" s="6"/>
      <c r="O213" s="6"/>
    </row>
    <row r="214" spans="1:15" ht="198">
      <c r="A214" s="2"/>
      <c r="B214" s="2" t="s">
        <v>388</v>
      </c>
      <c r="C214" s="2"/>
      <c r="D214" s="2"/>
      <c r="E214" s="2"/>
      <c r="F214" s="2"/>
      <c r="G214" s="2"/>
      <c r="H214" s="2"/>
      <c r="I214" s="5"/>
      <c r="J214" s="6"/>
      <c r="K214" s="6"/>
      <c r="L214" s="6"/>
      <c r="M214" s="7"/>
      <c r="N214" s="6"/>
      <c r="O214" s="6"/>
    </row>
    <row r="215" spans="1:15" ht="90">
      <c r="A215" s="2"/>
      <c r="B215" s="2" t="s">
        <v>389</v>
      </c>
      <c r="C215" s="2"/>
      <c r="D215" s="2"/>
      <c r="E215" s="2"/>
      <c r="F215" s="2"/>
      <c r="G215" s="2"/>
      <c r="H215" s="2"/>
      <c r="I215" s="5"/>
      <c r="J215" s="6"/>
      <c r="K215" s="6"/>
      <c r="L215" s="6"/>
      <c r="M215" s="7"/>
      <c r="N215" s="6"/>
      <c r="O215" s="6"/>
    </row>
    <row r="216" spans="1:15" ht="90">
      <c r="A216" s="2"/>
      <c r="B216" s="2" t="s">
        <v>390</v>
      </c>
      <c r="C216" s="2"/>
      <c r="D216" s="2"/>
      <c r="E216" s="2"/>
      <c r="F216" s="2"/>
      <c r="G216" s="2"/>
      <c r="H216" s="2"/>
      <c r="I216" s="5"/>
      <c r="J216" s="6"/>
      <c r="K216" s="6"/>
      <c r="L216" s="6"/>
      <c r="M216" s="7"/>
      <c r="N216" s="6"/>
      <c r="O216" s="6"/>
    </row>
    <row r="217" spans="1:15" ht="409.5">
      <c r="A217" s="2"/>
      <c r="B217" s="2" t="s">
        <v>313</v>
      </c>
      <c r="C217" s="2"/>
      <c r="D217" s="2"/>
      <c r="E217" s="2"/>
      <c r="F217" s="2"/>
      <c r="G217" s="2"/>
      <c r="H217" s="2"/>
      <c r="I217" s="5"/>
      <c r="J217" s="6"/>
      <c r="K217" s="6"/>
      <c r="L217" s="6"/>
      <c r="M217" s="7"/>
      <c r="N217" s="6"/>
      <c r="O217" s="6"/>
    </row>
    <row r="218" spans="1:15" ht="180">
      <c r="A218" s="2"/>
      <c r="B218" s="2" t="s">
        <v>9</v>
      </c>
      <c r="C218" s="2"/>
      <c r="D218" s="2"/>
      <c r="E218" s="2"/>
      <c r="F218" s="2"/>
      <c r="G218" s="2"/>
      <c r="H218" s="2"/>
      <c r="I218" s="5"/>
      <c r="J218" s="6"/>
      <c r="K218" s="6"/>
      <c r="L218" s="6"/>
      <c r="M218" s="7"/>
      <c r="N218" s="6"/>
      <c r="O218" s="6"/>
    </row>
    <row r="219" spans="1:15" ht="409.5">
      <c r="A219" s="2"/>
      <c r="B219" s="2" t="s">
        <v>10</v>
      </c>
      <c r="C219" s="2"/>
      <c r="D219" s="2"/>
      <c r="E219" s="2"/>
      <c r="F219" s="2"/>
      <c r="G219" s="2"/>
      <c r="H219" s="2"/>
      <c r="I219" s="5"/>
      <c r="J219" s="6"/>
      <c r="K219" s="6"/>
      <c r="L219" s="6"/>
      <c r="M219" s="7"/>
      <c r="N219" s="6"/>
      <c r="O219" s="6"/>
    </row>
    <row r="220" spans="1:15" ht="126">
      <c r="A220" s="2"/>
      <c r="B220" s="2" t="s">
        <v>11</v>
      </c>
      <c r="C220" s="2"/>
      <c r="D220" s="2"/>
      <c r="E220" s="2"/>
      <c r="F220" s="2"/>
      <c r="G220" s="2"/>
      <c r="H220" s="2"/>
      <c r="I220" s="5"/>
      <c r="J220" s="6"/>
      <c r="K220" s="6"/>
      <c r="L220" s="6"/>
      <c r="M220" s="7"/>
      <c r="N220" s="6"/>
      <c r="O220" s="6"/>
    </row>
    <row r="221" spans="1:15" ht="90">
      <c r="A221" s="2"/>
      <c r="B221" s="2" t="s">
        <v>12</v>
      </c>
      <c r="C221" s="2"/>
      <c r="D221" s="2"/>
      <c r="E221" s="2"/>
      <c r="F221" s="2"/>
      <c r="G221" s="2"/>
      <c r="H221" s="2"/>
      <c r="I221" s="5"/>
      <c r="J221" s="6"/>
      <c r="K221" s="6"/>
      <c r="L221" s="6"/>
      <c r="M221" s="7"/>
      <c r="N221" s="6"/>
      <c r="O221" s="6"/>
    </row>
    <row r="222" spans="1:15" ht="108">
      <c r="A222" s="2"/>
      <c r="B222" s="2" t="s">
        <v>13</v>
      </c>
      <c r="C222" s="2"/>
      <c r="D222" s="2"/>
      <c r="E222" s="2"/>
      <c r="F222" s="2"/>
      <c r="G222" s="2"/>
      <c r="H222" s="2"/>
      <c r="I222" s="5"/>
      <c r="J222" s="6"/>
      <c r="K222" s="6"/>
      <c r="L222" s="6"/>
      <c r="M222" s="7"/>
      <c r="N222" s="6"/>
      <c r="O222" s="6"/>
    </row>
    <row r="223" spans="1:15" ht="90">
      <c r="A223" s="2"/>
      <c r="B223" s="2" t="s">
        <v>14</v>
      </c>
      <c r="C223" s="2"/>
      <c r="D223" s="2"/>
      <c r="E223" s="2"/>
      <c r="F223" s="2"/>
      <c r="G223" s="2"/>
      <c r="H223" s="2"/>
      <c r="I223" s="5"/>
      <c r="J223" s="6"/>
      <c r="K223" s="6"/>
      <c r="L223" s="6"/>
      <c r="M223" s="7"/>
      <c r="N223" s="6"/>
      <c r="O223" s="6"/>
    </row>
    <row r="224" spans="1:15" ht="378">
      <c r="A224" s="2"/>
      <c r="B224" s="2" t="s">
        <v>320</v>
      </c>
      <c r="C224" s="2"/>
      <c r="D224" s="2"/>
      <c r="E224" s="2"/>
      <c r="F224" s="2"/>
      <c r="G224" s="2"/>
      <c r="H224" s="2"/>
      <c r="I224" s="5"/>
      <c r="J224" s="6"/>
      <c r="K224" s="6"/>
      <c r="L224" s="6"/>
      <c r="M224" s="7"/>
      <c r="N224" s="6"/>
      <c r="O224" s="6"/>
    </row>
    <row r="225" spans="1:15" ht="108">
      <c r="A225" s="2"/>
      <c r="B225" s="2" t="s">
        <v>321</v>
      </c>
      <c r="C225" s="2"/>
      <c r="D225" s="2"/>
      <c r="E225" s="2"/>
      <c r="F225" s="2"/>
      <c r="G225" s="2"/>
      <c r="H225" s="2"/>
      <c r="I225" s="5"/>
      <c r="J225" s="6"/>
      <c r="K225" s="6"/>
      <c r="L225" s="6"/>
      <c r="M225" s="7"/>
      <c r="N225" s="6"/>
      <c r="O225" s="6"/>
    </row>
    <row r="226" spans="1:15" ht="90">
      <c r="A226" s="2"/>
      <c r="B226" s="2" t="s">
        <v>322</v>
      </c>
      <c r="C226" s="2"/>
      <c r="D226" s="2"/>
      <c r="E226" s="2"/>
      <c r="F226" s="2"/>
      <c r="G226" s="2"/>
      <c r="H226" s="2"/>
      <c r="I226" s="5"/>
      <c r="J226" s="6"/>
      <c r="K226" s="6"/>
      <c r="L226" s="6"/>
      <c r="M226" s="7"/>
      <c r="N226" s="6"/>
      <c r="O226" s="6"/>
    </row>
    <row r="227" spans="1:15" ht="162">
      <c r="A227" s="2"/>
      <c r="B227" s="2" t="s">
        <v>323</v>
      </c>
      <c r="C227" s="2"/>
      <c r="D227" s="2"/>
      <c r="E227" s="2"/>
      <c r="F227" s="2"/>
      <c r="G227" s="2"/>
      <c r="H227" s="2"/>
      <c r="I227" s="5"/>
      <c r="J227" s="6"/>
      <c r="K227" s="6"/>
      <c r="L227" s="6"/>
      <c r="M227" s="7"/>
      <c r="N227" s="6"/>
      <c r="O227" s="6"/>
    </row>
    <row r="228" spans="1:15" ht="144">
      <c r="A228" s="2"/>
      <c r="B228" s="2" t="s">
        <v>324</v>
      </c>
      <c r="C228" s="2"/>
      <c r="D228" s="2"/>
      <c r="E228" s="2"/>
      <c r="F228" s="2"/>
      <c r="G228" s="2"/>
      <c r="H228" s="2"/>
      <c r="I228" s="5"/>
      <c r="J228" s="6"/>
      <c r="K228" s="6"/>
      <c r="L228" s="6"/>
      <c r="M228" s="7"/>
      <c r="N228" s="6"/>
      <c r="O228" s="6"/>
    </row>
    <row r="229" spans="1:15" ht="108">
      <c r="A229" s="2"/>
      <c r="B229" s="2" t="s">
        <v>325</v>
      </c>
      <c r="C229" s="2"/>
      <c r="D229" s="2"/>
      <c r="E229" s="2"/>
      <c r="F229" s="2"/>
      <c r="G229" s="2"/>
      <c r="H229" s="2"/>
      <c r="I229" s="5"/>
      <c r="J229" s="6"/>
      <c r="K229" s="6"/>
      <c r="L229" s="6"/>
      <c r="M229" s="7"/>
      <c r="N229" s="6"/>
      <c r="O229" s="6"/>
    </row>
    <row r="230" spans="1:15" ht="409.5">
      <c r="A230" s="2"/>
      <c r="B230" s="2" t="s">
        <v>326</v>
      </c>
      <c r="C230" s="2"/>
      <c r="D230" s="2"/>
      <c r="E230" s="2"/>
      <c r="F230" s="2"/>
      <c r="G230" s="2"/>
      <c r="H230" s="2"/>
      <c r="I230" s="5"/>
      <c r="J230" s="6"/>
      <c r="K230" s="6"/>
      <c r="L230" s="6"/>
      <c r="M230" s="7"/>
      <c r="N230" s="6"/>
      <c r="O230" s="6"/>
    </row>
    <row r="231" spans="1:15" ht="270">
      <c r="A231" s="2"/>
      <c r="B231" s="2" t="s">
        <v>233</v>
      </c>
      <c r="C231" s="2"/>
      <c r="D231" s="2"/>
      <c r="E231" s="2"/>
      <c r="F231" s="2"/>
      <c r="G231" s="2"/>
      <c r="H231" s="2"/>
      <c r="I231" s="5"/>
      <c r="J231" s="6"/>
      <c r="K231" s="6"/>
      <c r="L231" s="6"/>
      <c r="M231" s="7"/>
      <c r="N231" s="6"/>
      <c r="O231" s="6"/>
    </row>
    <row r="232" spans="1:15" ht="90">
      <c r="A232" s="2"/>
      <c r="B232" s="2" t="s">
        <v>234</v>
      </c>
      <c r="C232" s="2"/>
      <c r="D232" s="2"/>
      <c r="E232" s="2"/>
      <c r="F232" s="2"/>
      <c r="G232" s="2"/>
      <c r="H232" s="2"/>
      <c r="I232" s="5"/>
      <c r="J232" s="6"/>
      <c r="K232" s="6"/>
      <c r="L232" s="6"/>
      <c r="M232" s="7"/>
      <c r="N232" s="6"/>
      <c r="O232" s="6"/>
    </row>
    <row r="233" spans="1:15" ht="360">
      <c r="A233" s="2"/>
      <c r="B233" s="2" t="s">
        <v>235</v>
      </c>
      <c r="C233" s="2"/>
      <c r="D233" s="2"/>
      <c r="E233" s="2"/>
      <c r="F233" s="2"/>
      <c r="G233" s="2"/>
      <c r="H233" s="2"/>
      <c r="I233" s="5"/>
      <c r="J233" s="6"/>
      <c r="K233" s="6"/>
      <c r="L233" s="6"/>
      <c r="M233" s="7"/>
      <c r="N233" s="6"/>
      <c r="O233" s="6"/>
    </row>
    <row r="234" spans="1:15" ht="72">
      <c r="A234" s="2"/>
      <c r="B234" s="2" t="s">
        <v>236</v>
      </c>
      <c r="C234" s="2"/>
      <c r="D234" s="2"/>
      <c r="E234" s="2"/>
      <c r="F234" s="2"/>
      <c r="G234" s="2"/>
      <c r="H234" s="2"/>
      <c r="I234" s="5"/>
      <c r="J234" s="6"/>
      <c r="K234" s="6"/>
      <c r="L234" s="6"/>
      <c r="M234" s="7"/>
      <c r="N234" s="6"/>
      <c r="O234" s="6"/>
    </row>
    <row r="235" spans="1:15" ht="409.5">
      <c r="A235" s="2"/>
      <c r="B235" s="2" t="s">
        <v>109</v>
      </c>
      <c r="C235" s="2"/>
      <c r="D235" s="2"/>
      <c r="E235" s="2"/>
      <c r="F235" s="2"/>
      <c r="G235" s="2"/>
      <c r="H235" s="2"/>
      <c r="I235" s="5"/>
      <c r="J235" s="6"/>
      <c r="K235" s="6"/>
      <c r="L235" s="6"/>
      <c r="M235" s="7"/>
      <c r="N235" s="6"/>
      <c r="O235" s="6"/>
    </row>
    <row r="236" spans="1:15" ht="270">
      <c r="A236" s="2"/>
      <c r="B236" s="2" t="s">
        <v>110</v>
      </c>
      <c r="C236" s="2"/>
      <c r="D236" s="2"/>
      <c r="E236" s="2"/>
      <c r="F236" s="2"/>
      <c r="G236" s="2"/>
      <c r="H236" s="2"/>
      <c r="I236" s="5"/>
      <c r="J236" s="6"/>
      <c r="K236" s="6"/>
      <c r="L236" s="6"/>
      <c r="M236" s="7"/>
      <c r="N236" s="6"/>
      <c r="O236" s="6"/>
    </row>
    <row r="237" spans="1:15" ht="54">
      <c r="A237" s="2"/>
      <c r="B237" s="2" t="s">
        <v>111</v>
      </c>
      <c r="C237" s="2"/>
      <c r="D237" s="2"/>
      <c r="E237" s="2"/>
      <c r="F237" s="2"/>
      <c r="G237" s="2"/>
      <c r="H237" s="2"/>
      <c r="I237" s="5"/>
      <c r="J237" s="6"/>
      <c r="K237" s="6"/>
      <c r="L237" s="6"/>
      <c r="M237" s="7"/>
      <c r="N237" s="6"/>
      <c r="O237" s="6"/>
    </row>
    <row r="238" spans="1:15" ht="72">
      <c r="A238" s="2"/>
      <c r="B238" s="2" t="s">
        <v>112</v>
      </c>
      <c r="C238" s="2"/>
      <c r="D238" s="2"/>
      <c r="E238" s="2"/>
      <c r="F238" s="2"/>
      <c r="G238" s="2"/>
      <c r="H238" s="2"/>
      <c r="I238" s="5"/>
      <c r="J238" s="6"/>
      <c r="K238" s="6"/>
      <c r="L238" s="6"/>
      <c r="M238" s="7"/>
      <c r="N238" s="6"/>
      <c r="O238" s="6"/>
    </row>
    <row r="239" spans="1:15" ht="108">
      <c r="A239" s="2"/>
      <c r="B239" s="2" t="s">
        <v>113</v>
      </c>
      <c r="C239" s="2"/>
      <c r="D239" s="2"/>
      <c r="E239" s="2"/>
      <c r="F239" s="2"/>
      <c r="G239" s="2"/>
      <c r="H239" s="2"/>
      <c r="I239" s="5"/>
      <c r="J239" s="6"/>
      <c r="K239" s="6"/>
      <c r="L239" s="6"/>
      <c r="M239" s="7"/>
      <c r="N239" s="6"/>
      <c r="O239" s="6"/>
    </row>
    <row r="240" spans="1:15" ht="396">
      <c r="A240" s="2"/>
      <c r="B240" s="2" t="s">
        <v>34</v>
      </c>
      <c r="C240" s="2"/>
      <c r="D240" s="2"/>
      <c r="E240" s="2"/>
      <c r="F240" s="2"/>
      <c r="G240" s="2"/>
      <c r="H240" s="2"/>
      <c r="I240" s="5"/>
      <c r="J240" s="6"/>
      <c r="K240" s="6"/>
      <c r="L240" s="6"/>
      <c r="M240" s="7"/>
      <c r="N240" s="6"/>
      <c r="O240" s="6"/>
    </row>
    <row r="241" spans="1:15" ht="144">
      <c r="A241" s="2"/>
      <c r="B241" s="2" t="s">
        <v>35</v>
      </c>
      <c r="C241" s="2"/>
      <c r="D241" s="2"/>
      <c r="E241" s="2"/>
      <c r="F241" s="2"/>
      <c r="G241" s="2"/>
      <c r="H241" s="2"/>
      <c r="I241" s="5"/>
      <c r="J241" s="6"/>
      <c r="K241" s="6"/>
      <c r="L241" s="6"/>
      <c r="M241" s="7"/>
      <c r="N241" s="6"/>
      <c r="O241" s="6"/>
    </row>
    <row r="242" spans="1:15" ht="126">
      <c r="A242" s="2"/>
      <c r="B242" s="2" t="s">
        <v>36</v>
      </c>
      <c r="C242" s="2"/>
      <c r="D242" s="2"/>
      <c r="E242" s="2"/>
      <c r="F242" s="2"/>
      <c r="G242" s="2"/>
      <c r="H242" s="2"/>
      <c r="I242" s="5"/>
      <c r="J242" s="6"/>
      <c r="K242" s="6"/>
      <c r="L242" s="6"/>
      <c r="M242" s="7"/>
      <c r="N242" s="6"/>
      <c r="O242" s="6"/>
    </row>
    <row r="243" spans="1:15" ht="409.5">
      <c r="A243" s="2"/>
      <c r="B243" s="2" t="s">
        <v>37</v>
      </c>
      <c r="C243" s="2"/>
      <c r="D243" s="2"/>
      <c r="E243" s="2"/>
      <c r="F243" s="2"/>
      <c r="G243" s="2"/>
      <c r="H243" s="2"/>
      <c r="I243" s="5"/>
      <c r="J243" s="6"/>
      <c r="K243" s="6"/>
      <c r="L243" s="6"/>
      <c r="M243" s="7"/>
      <c r="N243" s="6"/>
      <c r="O243" s="6"/>
    </row>
    <row r="244" spans="1:15" ht="72">
      <c r="A244" s="2"/>
      <c r="B244" s="2" t="s">
        <v>41</v>
      </c>
      <c r="C244" s="2"/>
      <c r="D244" s="2"/>
      <c r="E244" s="2"/>
      <c r="F244" s="2"/>
      <c r="G244" s="2"/>
      <c r="H244" s="2"/>
      <c r="I244" s="5"/>
      <c r="J244" s="6"/>
      <c r="K244" s="6"/>
      <c r="L244" s="6"/>
      <c r="M244" s="7"/>
      <c r="N244" s="6"/>
      <c r="O244" s="6"/>
    </row>
    <row r="245" spans="1:15" ht="288">
      <c r="A245" s="2"/>
      <c r="B245" s="2" t="s">
        <v>341</v>
      </c>
      <c r="C245" s="2"/>
      <c r="D245" s="2"/>
      <c r="E245" s="2"/>
      <c r="F245" s="2"/>
      <c r="G245" s="2"/>
      <c r="H245" s="2"/>
      <c r="I245" s="5"/>
      <c r="J245" s="6"/>
      <c r="K245" s="6"/>
      <c r="L245" s="6"/>
      <c r="M245" s="7"/>
      <c r="N245" s="6"/>
      <c r="O245" s="6"/>
    </row>
    <row r="246" spans="1:15" ht="54">
      <c r="A246" s="2"/>
      <c r="B246" s="2" t="s">
        <v>342</v>
      </c>
      <c r="C246" s="2"/>
      <c r="D246" s="2"/>
      <c r="E246" s="2"/>
      <c r="F246" s="2"/>
      <c r="G246" s="2"/>
      <c r="H246" s="2"/>
      <c r="I246" s="5"/>
      <c r="J246" s="6"/>
      <c r="K246" s="6"/>
      <c r="L246" s="6"/>
      <c r="M246" s="7"/>
      <c r="N246" s="6"/>
      <c r="O246" s="6"/>
    </row>
    <row r="247" spans="1:15" ht="162">
      <c r="A247" s="2"/>
      <c r="B247" s="2" t="s">
        <v>44</v>
      </c>
      <c r="C247" s="2"/>
      <c r="D247" s="2"/>
      <c r="E247" s="2"/>
      <c r="F247" s="2"/>
      <c r="G247" s="2"/>
      <c r="H247" s="2"/>
      <c r="I247" s="5"/>
      <c r="J247" s="6"/>
      <c r="K247" s="6"/>
      <c r="L247" s="6"/>
      <c r="M247" s="7"/>
      <c r="N247" s="6"/>
      <c r="O247" s="6"/>
    </row>
    <row r="248" spans="1:15" ht="90">
      <c r="A248" s="2"/>
      <c r="B248" s="2" t="s">
        <v>45</v>
      </c>
      <c r="C248" s="2"/>
      <c r="D248" s="2"/>
      <c r="E248" s="2"/>
      <c r="F248" s="2"/>
      <c r="G248" s="2"/>
      <c r="H248" s="2"/>
      <c r="I248" s="5"/>
      <c r="J248" s="6"/>
      <c r="K248" s="6"/>
      <c r="L248" s="6"/>
      <c r="M248" s="7"/>
      <c r="N248" s="6"/>
      <c r="O248" s="6"/>
    </row>
    <row r="249" spans="1:15" ht="108">
      <c r="A249" s="2"/>
      <c r="B249" s="2" t="s">
        <v>46</v>
      </c>
      <c r="C249" s="2"/>
      <c r="D249" s="2"/>
      <c r="E249" s="2"/>
      <c r="F249" s="2"/>
      <c r="G249" s="2"/>
      <c r="H249" s="2"/>
      <c r="I249" s="5"/>
      <c r="J249" s="6"/>
      <c r="K249" s="6"/>
      <c r="L249" s="6"/>
      <c r="M249" s="7"/>
      <c r="N249" s="6"/>
      <c r="O249" s="6"/>
    </row>
    <row r="250" spans="1:15" ht="54">
      <c r="A250" s="2"/>
      <c r="B250" s="2" t="s">
        <v>47</v>
      </c>
      <c r="C250" s="2"/>
      <c r="D250" s="2"/>
      <c r="E250" s="2"/>
      <c r="F250" s="2"/>
      <c r="G250" s="2"/>
      <c r="H250" s="2"/>
      <c r="I250" s="5"/>
      <c r="J250" s="6"/>
      <c r="K250" s="6"/>
      <c r="L250" s="6"/>
      <c r="M250" s="7"/>
      <c r="N250" s="6"/>
      <c r="O250" s="6"/>
    </row>
    <row r="251" spans="1:15" ht="72">
      <c r="A251" s="2"/>
      <c r="B251" s="2" t="s">
        <v>48</v>
      </c>
      <c r="C251" s="2"/>
      <c r="D251" s="2"/>
      <c r="E251" s="2"/>
      <c r="F251" s="2"/>
      <c r="G251" s="2"/>
      <c r="H251" s="2"/>
      <c r="I251" s="5"/>
      <c r="J251" s="6"/>
      <c r="K251" s="6"/>
      <c r="L251" s="6"/>
      <c r="M251" s="7"/>
      <c r="N251" s="6"/>
      <c r="O251" s="6"/>
    </row>
    <row r="252" spans="1:15" ht="90">
      <c r="A252" s="2"/>
      <c r="B252" s="2" t="s">
        <v>49</v>
      </c>
      <c r="C252" s="2"/>
      <c r="D252" s="2"/>
      <c r="E252" s="2"/>
      <c r="F252" s="2"/>
      <c r="G252" s="2"/>
      <c r="H252" s="2"/>
      <c r="I252" s="5"/>
      <c r="J252" s="6"/>
      <c r="K252" s="6"/>
      <c r="L252" s="6"/>
      <c r="M252" s="7"/>
      <c r="N252" s="6"/>
      <c r="O252" s="6"/>
    </row>
    <row r="253" spans="1:15" ht="360">
      <c r="A253" s="2"/>
      <c r="B253" s="2" t="s">
        <v>50</v>
      </c>
      <c r="C253" s="2"/>
      <c r="D253" s="2"/>
      <c r="E253" s="2"/>
      <c r="F253" s="2"/>
      <c r="G253" s="2"/>
      <c r="H253" s="2"/>
      <c r="I253" s="5"/>
      <c r="J253" s="6"/>
      <c r="K253" s="6"/>
      <c r="L253" s="6"/>
      <c r="M253" s="7"/>
      <c r="N253" s="6"/>
      <c r="O253" s="6"/>
    </row>
    <row r="254" spans="1:15" ht="180">
      <c r="A254" s="2"/>
      <c r="B254" s="2" t="s">
        <v>51</v>
      </c>
      <c r="C254" s="2"/>
      <c r="D254" s="2"/>
      <c r="E254" s="2"/>
      <c r="F254" s="2"/>
      <c r="G254" s="2"/>
      <c r="H254" s="2"/>
      <c r="I254" s="5"/>
      <c r="J254" s="6"/>
      <c r="K254" s="6"/>
      <c r="L254" s="6"/>
      <c r="M254" s="7"/>
      <c r="N254" s="6"/>
      <c r="O254" s="6"/>
    </row>
    <row r="255" spans="1:15" ht="180">
      <c r="A255" s="2"/>
      <c r="B255" s="2" t="s">
        <v>263</v>
      </c>
      <c r="C255" s="2"/>
      <c r="D255" s="2"/>
      <c r="E255" s="2"/>
      <c r="F255" s="2"/>
      <c r="G255" s="2"/>
      <c r="H255" s="2"/>
      <c r="I255" s="5"/>
      <c r="J255" s="6"/>
      <c r="K255" s="6"/>
      <c r="L255" s="6"/>
      <c r="M255" s="7"/>
      <c r="N255" s="6"/>
      <c r="O255" s="6"/>
    </row>
    <row r="256" spans="1:15" ht="144">
      <c r="A256" s="2"/>
      <c r="B256" s="2" t="s">
        <v>264</v>
      </c>
      <c r="C256" s="2"/>
      <c r="D256" s="2"/>
      <c r="E256" s="2"/>
      <c r="F256" s="2"/>
      <c r="G256" s="2"/>
      <c r="H256" s="2"/>
      <c r="I256" s="5"/>
      <c r="J256" s="6"/>
      <c r="K256" s="6"/>
      <c r="L256" s="6"/>
      <c r="M256" s="7"/>
      <c r="N256" s="6"/>
      <c r="O256" s="6"/>
    </row>
    <row r="257" spans="1:15" ht="54">
      <c r="A257" s="2"/>
      <c r="B257" s="2" t="s">
        <v>265</v>
      </c>
      <c r="C257" s="2"/>
      <c r="D257" s="2"/>
      <c r="E257" s="2"/>
      <c r="F257" s="2"/>
      <c r="G257" s="2"/>
      <c r="H257" s="2"/>
      <c r="I257" s="5"/>
      <c r="J257" s="6"/>
      <c r="K257" s="6"/>
      <c r="L257" s="6"/>
      <c r="M257" s="7"/>
      <c r="N257" s="6"/>
      <c r="O257" s="6"/>
    </row>
    <row r="258" spans="1:15" ht="72">
      <c r="A258" s="2"/>
      <c r="B258" s="2" t="s">
        <v>266</v>
      </c>
      <c r="C258" s="2"/>
      <c r="D258" s="2"/>
      <c r="E258" s="2"/>
      <c r="F258" s="2"/>
      <c r="G258" s="2"/>
      <c r="H258" s="2"/>
      <c r="I258" s="5"/>
      <c r="J258" s="6"/>
      <c r="K258" s="6"/>
      <c r="L258" s="6"/>
      <c r="M258" s="7"/>
      <c r="N258" s="6"/>
      <c r="O258" s="6"/>
    </row>
    <row r="259" spans="1:15" ht="72">
      <c r="A259" s="2"/>
      <c r="B259" s="2" t="s">
        <v>267</v>
      </c>
      <c r="C259" s="2"/>
      <c r="D259" s="2"/>
      <c r="E259" s="2"/>
      <c r="F259" s="2"/>
      <c r="G259" s="2"/>
      <c r="H259" s="2"/>
      <c r="I259" s="5"/>
      <c r="J259" s="6"/>
      <c r="K259" s="6"/>
      <c r="L259" s="6"/>
      <c r="M259" s="7"/>
      <c r="N259" s="6"/>
      <c r="O259" s="6"/>
    </row>
    <row r="260" spans="1:15" ht="144">
      <c r="A260" s="2"/>
      <c r="B260" s="2" t="s">
        <v>268</v>
      </c>
      <c r="C260" s="2"/>
      <c r="D260" s="2"/>
      <c r="E260" s="2"/>
      <c r="F260" s="2"/>
      <c r="G260" s="2"/>
      <c r="H260" s="2"/>
      <c r="I260" s="5"/>
      <c r="J260" s="6"/>
      <c r="K260" s="6"/>
      <c r="L260" s="6"/>
      <c r="M260" s="7"/>
      <c r="N260" s="6"/>
      <c r="O260" s="6"/>
    </row>
    <row r="261" spans="1:15" ht="54">
      <c r="A261" s="2"/>
      <c r="B261" s="2" t="s">
        <v>269</v>
      </c>
      <c r="C261" s="2"/>
      <c r="D261" s="2"/>
      <c r="E261" s="2"/>
      <c r="F261" s="2"/>
      <c r="G261" s="2"/>
      <c r="H261" s="2"/>
      <c r="I261" s="5"/>
      <c r="J261" s="6"/>
      <c r="K261" s="6"/>
      <c r="L261" s="6"/>
      <c r="M261" s="7"/>
      <c r="N261" s="6"/>
      <c r="O261" s="6"/>
    </row>
    <row r="262" spans="1:15" ht="108">
      <c r="A262" s="2"/>
      <c r="B262" s="2" t="s">
        <v>270</v>
      </c>
      <c r="C262" s="2"/>
      <c r="D262" s="2"/>
      <c r="E262" s="2"/>
      <c r="F262" s="2"/>
      <c r="G262" s="2"/>
      <c r="H262" s="2"/>
      <c r="I262" s="5"/>
      <c r="J262" s="6"/>
      <c r="K262" s="6"/>
      <c r="L262" s="6"/>
      <c r="M262" s="7"/>
      <c r="N262" s="6"/>
      <c r="O262" s="6"/>
    </row>
    <row r="263" spans="1:15" ht="90">
      <c r="A263" s="2"/>
      <c r="B263" s="2" t="s">
        <v>271</v>
      </c>
      <c r="C263" s="2"/>
      <c r="D263" s="2"/>
      <c r="E263" s="2"/>
      <c r="F263" s="2"/>
      <c r="G263" s="2"/>
      <c r="H263" s="2"/>
      <c r="I263" s="5"/>
      <c r="J263" s="6"/>
      <c r="K263" s="6"/>
      <c r="L263" s="6"/>
      <c r="M263" s="7"/>
      <c r="N263" s="6"/>
      <c r="O263" s="6"/>
    </row>
    <row r="264" spans="1:15" ht="108">
      <c r="A264" s="2"/>
      <c r="B264" s="2" t="s">
        <v>57</v>
      </c>
      <c r="C264" s="2"/>
      <c r="D264" s="2"/>
      <c r="E264" s="2"/>
      <c r="F264" s="2"/>
      <c r="G264" s="2"/>
      <c r="H264" s="2"/>
      <c r="I264" s="5"/>
      <c r="J264" s="6"/>
      <c r="K264" s="6"/>
      <c r="L264" s="6"/>
      <c r="M264" s="7"/>
      <c r="N264" s="6"/>
      <c r="O264" s="6"/>
    </row>
    <row r="265" spans="1:15" ht="126">
      <c r="A265" s="2"/>
      <c r="B265" s="2" t="s">
        <v>58</v>
      </c>
      <c r="C265" s="2"/>
      <c r="D265" s="2"/>
      <c r="E265" s="2"/>
      <c r="F265" s="2"/>
      <c r="G265" s="2"/>
      <c r="H265" s="2"/>
      <c r="I265" s="5"/>
      <c r="J265" s="6"/>
      <c r="K265" s="6"/>
      <c r="L265" s="6"/>
      <c r="M265" s="7"/>
      <c r="N265" s="6"/>
      <c r="O265" s="6"/>
    </row>
    <row r="266" spans="1:15" ht="306">
      <c r="A266" s="2"/>
      <c r="B266" s="2" t="s">
        <v>59</v>
      </c>
      <c r="C266" s="2"/>
      <c r="D266" s="2"/>
      <c r="E266" s="2"/>
      <c r="F266" s="2"/>
      <c r="G266" s="2"/>
      <c r="H266" s="2"/>
      <c r="I266" s="5"/>
      <c r="J266" s="6"/>
      <c r="K266" s="6"/>
      <c r="L266" s="6"/>
      <c r="M266" s="7"/>
      <c r="N266" s="6"/>
      <c r="O266" s="6"/>
    </row>
    <row r="267" spans="1:15" ht="72">
      <c r="A267" s="2"/>
      <c r="B267" s="2" t="s">
        <v>60</v>
      </c>
      <c r="C267" s="2"/>
      <c r="D267" s="2"/>
      <c r="E267" s="2"/>
      <c r="F267" s="2"/>
      <c r="G267" s="2"/>
      <c r="H267" s="2"/>
      <c r="I267" s="5"/>
      <c r="J267" s="6"/>
      <c r="K267" s="6"/>
      <c r="L267" s="6"/>
      <c r="M267" s="7"/>
      <c r="N267" s="6"/>
      <c r="O267" s="6"/>
    </row>
    <row r="268" spans="1:15" ht="198">
      <c r="A268" s="2"/>
      <c r="B268" s="2" t="s">
        <v>61</v>
      </c>
      <c r="C268" s="2"/>
      <c r="D268" s="2"/>
      <c r="E268" s="2"/>
      <c r="F268" s="2"/>
      <c r="G268" s="2"/>
      <c r="H268" s="2"/>
      <c r="I268" s="5"/>
      <c r="J268" s="6"/>
      <c r="K268" s="6"/>
      <c r="L268" s="6"/>
      <c r="M268" s="7"/>
      <c r="N268" s="6"/>
      <c r="O268" s="6"/>
    </row>
    <row r="269" spans="1:15" ht="162">
      <c r="A269" s="2"/>
      <c r="B269" s="2" t="s">
        <v>62</v>
      </c>
      <c r="C269" s="2"/>
      <c r="D269" s="2"/>
      <c r="E269" s="2"/>
      <c r="F269" s="2"/>
      <c r="G269" s="2"/>
      <c r="H269" s="2"/>
      <c r="I269" s="5"/>
      <c r="J269" s="6"/>
      <c r="K269" s="6"/>
      <c r="L269" s="6"/>
      <c r="M269" s="7"/>
      <c r="N269" s="6"/>
      <c r="O269" s="6"/>
    </row>
    <row r="270" spans="1:15" ht="162">
      <c r="A270" s="2"/>
      <c r="B270" s="2" t="s">
        <v>170</v>
      </c>
      <c r="C270" s="2"/>
      <c r="D270" s="2"/>
      <c r="E270" s="2"/>
      <c r="F270" s="2"/>
      <c r="G270" s="2"/>
      <c r="H270" s="2"/>
      <c r="I270" s="5"/>
      <c r="J270" s="6"/>
      <c r="K270" s="6"/>
      <c r="L270" s="6"/>
      <c r="M270" s="7"/>
      <c r="N270" s="6"/>
      <c r="O270" s="6"/>
    </row>
    <row r="271" spans="1:15" ht="180">
      <c r="A271" s="2"/>
      <c r="B271" s="2" t="s">
        <v>171</v>
      </c>
      <c r="C271" s="2"/>
      <c r="D271" s="2"/>
      <c r="E271" s="2"/>
      <c r="F271" s="2"/>
      <c r="G271" s="2"/>
      <c r="H271" s="2"/>
      <c r="I271" s="5"/>
      <c r="J271" s="6"/>
      <c r="K271" s="6"/>
      <c r="L271" s="6"/>
      <c r="M271" s="7"/>
      <c r="N271" s="6"/>
      <c r="O271" s="6"/>
    </row>
    <row r="272" spans="1:15" ht="234">
      <c r="A272" s="2"/>
      <c r="B272" s="2" t="s">
        <v>172</v>
      </c>
      <c r="C272" s="2"/>
      <c r="D272" s="2"/>
      <c r="E272" s="2"/>
      <c r="F272" s="2"/>
      <c r="G272" s="2"/>
      <c r="H272" s="2"/>
      <c r="I272" s="5"/>
      <c r="J272" s="6"/>
      <c r="K272" s="6"/>
      <c r="L272" s="6"/>
      <c r="M272" s="7"/>
      <c r="N272" s="6"/>
      <c r="O272" s="6"/>
    </row>
    <row r="273" spans="1:15" ht="90">
      <c r="A273" s="2"/>
      <c r="B273" s="2" t="s">
        <v>173</v>
      </c>
      <c r="C273" s="2"/>
      <c r="D273" s="2"/>
      <c r="E273" s="2"/>
      <c r="F273" s="2"/>
      <c r="G273" s="2"/>
      <c r="H273" s="2"/>
      <c r="I273" s="5"/>
      <c r="J273" s="6"/>
      <c r="K273" s="6"/>
      <c r="L273" s="6"/>
      <c r="M273" s="7"/>
      <c r="N273" s="6"/>
      <c r="O273" s="6"/>
    </row>
    <row r="274" spans="1:15" ht="252">
      <c r="A274" s="2"/>
      <c r="B274" s="2" t="s">
        <v>174</v>
      </c>
      <c r="C274" s="2"/>
      <c r="D274" s="2"/>
      <c r="E274" s="2"/>
      <c r="F274" s="2"/>
      <c r="G274" s="2"/>
      <c r="H274" s="2"/>
      <c r="I274" s="5"/>
      <c r="J274" s="6"/>
      <c r="K274" s="6"/>
      <c r="L274" s="6"/>
      <c r="M274" s="7"/>
      <c r="N274" s="6"/>
      <c r="O274" s="6"/>
    </row>
    <row r="275" spans="1:15" ht="90">
      <c r="A275" s="2"/>
      <c r="B275" s="2" t="s">
        <v>175</v>
      </c>
      <c r="C275" s="2"/>
      <c r="D275" s="2"/>
      <c r="E275" s="2"/>
      <c r="F275" s="2"/>
      <c r="G275" s="2"/>
      <c r="H275" s="2"/>
      <c r="I275" s="5"/>
      <c r="J275" s="6"/>
      <c r="K275" s="6"/>
      <c r="L275" s="6"/>
      <c r="M275" s="7"/>
      <c r="N275" s="6"/>
      <c r="O275" s="6"/>
    </row>
    <row r="276" spans="1:15" ht="90">
      <c r="A276" s="2"/>
      <c r="B276" s="2" t="s">
        <v>176</v>
      </c>
      <c r="C276" s="2"/>
      <c r="D276" s="2"/>
      <c r="E276" s="2"/>
      <c r="F276" s="2"/>
      <c r="G276" s="2"/>
      <c r="H276" s="2"/>
      <c r="I276" s="5"/>
      <c r="J276" s="6"/>
      <c r="K276" s="6"/>
      <c r="L276" s="6"/>
      <c r="M276" s="7"/>
      <c r="N276" s="6"/>
      <c r="O276" s="6"/>
    </row>
    <row r="277" spans="1:15" ht="144">
      <c r="A277" s="2"/>
      <c r="B277" s="2" t="s">
        <v>177</v>
      </c>
      <c r="C277" s="2"/>
      <c r="D277" s="2"/>
      <c r="E277" s="2"/>
      <c r="F277" s="2"/>
      <c r="G277" s="2"/>
      <c r="H277" s="2"/>
      <c r="I277" s="5"/>
      <c r="J277" s="6"/>
      <c r="K277" s="6"/>
      <c r="L277" s="6"/>
      <c r="M277" s="7"/>
      <c r="N277" s="6"/>
      <c r="O277" s="6"/>
    </row>
    <row r="278" spans="1:15" ht="342">
      <c r="A278" s="2"/>
      <c r="B278" s="2" t="s">
        <v>184</v>
      </c>
      <c r="C278" s="2"/>
      <c r="D278" s="2"/>
      <c r="E278" s="2"/>
      <c r="F278" s="2"/>
      <c r="G278" s="2"/>
      <c r="H278" s="2"/>
      <c r="I278" s="5"/>
      <c r="J278" s="6"/>
      <c r="K278" s="6"/>
      <c r="L278" s="6"/>
      <c r="M278" s="7"/>
      <c r="N278" s="6"/>
      <c r="O278" s="6"/>
    </row>
    <row r="279" spans="1:15" ht="144">
      <c r="A279" s="2"/>
      <c r="B279" s="2" t="s">
        <v>6</v>
      </c>
      <c r="C279" s="2"/>
      <c r="D279" s="2"/>
      <c r="E279" s="2"/>
      <c r="F279" s="2"/>
      <c r="G279" s="2"/>
      <c r="H279" s="2"/>
      <c r="I279" s="5"/>
      <c r="J279" s="6"/>
      <c r="K279" s="6"/>
      <c r="L279" s="6"/>
      <c r="M279" s="7"/>
      <c r="N279" s="6"/>
      <c r="O279" s="6"/>
    </row>
    <row r="280" spans="1:15" ht="108">
      <c r="A280" s="2"/>
      <c r="B280" s="2" t="s">
        <v>7</v>
      </c>
      <c r="C280" s="2"/>
      <c r="D280" s="2"/>
      <c r="E280" s="2"/>
      <c r="F280" s="2"/>
      <c r="G280" s="2"/>
      <c r="H280" s="2"/>
      <c r="I280" s="5"/>
      <c r="J280" s="6"/>
      <c r="K280" s="6"/>
      <c r="L280" s="6"/>
      <c r="M280" s="7"/>
      <c r="N280" s="6"/>
      <c r="O280" s="6"/>
    </row>
    <row r="281" spans="1:15" ht="54">
      <c r="A281" s="2"/>
      <c r="B281" s="2" t="s">
        <v>8</v>
      </c>
      <c r="C281" s="2"/>
      <c r="D281" s="2"/>
      <c r="E281" s="2"/>
      <c r="F281" s="2"/>
      <c r="G281" s="2"/>
      <c r="H281" s="2"/>
      <c r="I281" s="5"/>
      <c r="J281" s="6"/>
      <c r="K281" s="6"/>
      <c r="L281" s="6"/>
      <c r="M281" s="7"/>
      <c r="N281" s="6"/>
      <c r="O281" s="6"/>
    </row>
    <row r="282" spans="1:15" ht="108">
      <c r="A282" s="2"/>
      <c r="B282" s="2" t="s">
        <v>477</v>
      </c>
      <c r="C282" s="2"/>
      <c r="D282" s="2"/>
      <c r="E282" s="2"/>
      <c r="F282" s="2"/>
      <c r="G282" s="2"/>
      <c r="H282" s="2"/>
      <c r="I282" s="5"/>
      <c r="J282" s="6"/>
      <c r="K282" s="6"/>
      <c r="L282" s="6"/>
      <c r="M282" s="7"/>
      <c r="N282" s="6"/>
      <c r="O282" s="6"/>
    </row>
    <row r="283" spans="1:15" ht="270">
      <c r="A283" s="2"/>
      <c r="B283" s="2" t="s">
        <v>464</v>
      </c>
      <c r="C283" s="2"/>
      <c r="D283" s="2"/>
      <c r="E283" s="2"/>
      <c r="F283" s="2"/>
      <c r="G283" s="2"/>
      <c r="H283" s="2"/>
      <c r="I283" s="5"/>
      <c r="J283" s="6"/>
      <c r="K283" s="6"/>
      <c r="L283" s="6"/>
      <c r="M283" s="7"/>
      <c r="N283" s="6"/>
      <c r="O283" s="6"/>
    </row>
    <row r="284" spans="1:15" ht="144">
      <c r="A284" s="2"/>
      <c r="B284" s="2" t="s">
        <v>465</v>
      </c>
      <c r="C284" s="2"/>
      <c r="D284" s="2"/>
      <c r="E284" s="2"/>
      <c r="F284" s="2"/>
      <c r="G284" s="2"/>
      <c r="H284" s="2"/>
      <c r="I284" s="5"/>
      <c r="J284" s="6"/>
      <c r="K284" s="6"/>
      <c r="L284" s="6"/>
      <c r="M284" s="7"/>
      <c r="N284" s="6"/>
      <c r="O284" s="6"/>
    </row>
    <row r="285" spans="1:15" ht="126">
      <c r="A285" s="2"/>
      <c r="B285" s="2" t="s">
        <v>466</v>
      </c>
      <c r="C285" s="2"/>
      <c r="D285" s="2"/>
      <c r="E285" s="2"/>
      <c r="F285" s="2"/>
      <c r="G285" s="2"/>
      <c r="H285" s="2"/>
      <c r="I285" s="5"/>
      <c r="J285" s="6"/>
      <c r="K285" s="6"/>
      <c r="L285" s="6"/>
      <c r="M285" s="7"/>
      <c r="N285" s="6"/>
      <c r="O285" s="6"/>
    </row>
    <row r="286" spans="1:15" ht="108">
      <c r="A286" s="2"/>
      <c r="B286" s="2" t="s">
        <v>467</v>
      </c>
      <c r="C286" s="2"/>
      <c r="D286" s="2"/>
      <c r="E286" s="2"/>
      <c r="F286" s="2"/>
      <c r="G286" s="2"/>
      <c r="H286" s="2"/>
      <c r="I286" s="5"/>
      <c r="J286" s="6"/>
      <c r="K286" s="6"/>
      <c r="L286" s="6"/>
      <c r="M286" s="7"/>
      <c r="N286" s="6"/>
      <c r="O286" s="6"/>
    </row>
    <row r="287" spans="1:15" ht="162">
      <c r="A287" s="2"/>
      <c r="B287" s="2" t="s">
        <v>468</v>
      </c>
      <c r="C287" s="2"/>
      <c r="D287" s="2"/>
      <c r="E287" s="2"/>
      <c r="F287" s="2"/>
      <c r="G287" s="2"/>
      <c r="H287" s="2"/>
      <c r="I287" s="5"/>
      <c r="J287" s="6">
        <f>J288+J296</f>
        <v>15417.210000000001</v>
      </c>
      <c r="K287" s="6">
        <f>K288+K296</f>
        <v>15198</v>
      </c>
      <c r="L287" s="6">
        <f>L288+L296</f>
        <v>0</v>
      </c>
      <c r="M287" s="6">
        <f>M288+M296</f>
        <v>0</v>
      </c>
      <c r="N287" s="6">
        <f>N288+N296</f>
        <v>0</v>
      </c>
      <c r="O287" s="6">
        <v>0</v>
      </c>
    </row>
    <row r="288" spans="1:15" ht="36">
      <c r="A288" s="2"/>
      <c r="B288" s="2" t="s">
        <v>469</v>
      </c>
      <c r="C288" s="2"/>
      <c r="D288" s="2"/>
      <c r="E288" s="2"/>
      <c r="F288" s="2"/>
      <c r="G288" s="2"/>
      <c r="H288" s="2"/>
      <c r="I288" s="5"/>
      <c r="J288" s="6">
        <f>J289+J290</f>
        <v>2087.6</v>
      </c>
      <c r="K288" s="6">
        <f>K289+K290</f>
        <v>2060.9</v>
      </c>
      <c r="L288" s="6">
        <v>0</v>
      </c>
      <c r="M288" s="6">
        <f>M289+M290</f>
        <v>0</v>
      </c>
      <c r="N288" s="6">
        <f>N289+N290</f>
        <v>0</v>
      </c>
      <c r="O288" s="6">
        <v>0</v>
      </c>
    </row>
    <row r="289" spans="1:15" ht="36">
      <c r="A289" s="2"/>
      <c r="B289" s="2" t="s">
        <v>470</v>
      </c>
      <c r="C289" s="2"/>
      <c r="D289" s="2"/>
      <c r="E289" s="2"/>
      <c r="F289" s="2"/>
      <c r="G289" s="2"/>
      <c r="H289" s="2"/>
      <c r="I289" s="5"/>
      <c r="J289" s="6"/>
      <c r="K289" s="6"/>
      <c r="L289" s="6"/>
      <c r="M289" s="7"/>
      <c r="N289" s="6"/>
      <c r="O289" s="6"/>
    </row>
    <row r="290" spans="1:15" ht="72">
      <c r="A290" s="2"/>
      <c r="B290" s="2" t="s">
        <v>471</v>
      </c>
      <c r="C290" s="2"/>
      <c r="D290" s="2"/>
      <c r="E290" s="2"/>
      <c r="F290" s="2"/>
      <c r="G290" s="2"/>
      <c r="H290" s="2"/>
      <c r="I290" s="5"/>
      <c r="J290" s="6">
        <f>J292</f>
        <v>2087.6</v>
      </c>
      <c r="K290" s="6">
        <f>K292</f>
        <v>2060.9</v>
      </c>
      <c r="L290" s="6">
        <v>0</v>
      </c>
      <c r="M290" s="6">
        <v>0</v>
      </c>
      <c r="N290" s="6">
        <v>0</v>
      </c>
      <c r="O290" s="6">
        <v>0</v>
      </c>
    </row>
    <row r="291" spans="1:15" ht="288">
      <c r="A291" s="2"/>
      <c r="B291" s="2" t="s">
        <v>298</v>
      </c>
      <c r="C291" s="2"/>
      <c r="D291" s="2"/>
      <c r="E291" s="2"/>
      <c r="F291" s="2"/>
      <c r="G291" s="2"/>
      <c r="H291" s="2"/>
      <c r="I291" s="5"/>
      <c r="J291" s="6"/>
      <c r="K291" s="6"/>
      <c r="L291" s="6"/>
      <c r="M291" s="7"/>
      <c r="N291" s="6"/>
      <c r="O291" s="6"/>
    </row>
    <row r="292" spans="1:15" ht="108">
      <c r="A292" s="2"/>
      <c r="B292" s="2" t="s">
        <v>299</v>
      </c>
      <c r="C292" s="2" t="s">
        <v>260</v>
      </c>
      <c r="D292" s="2" t="s">
        <v>261</v>
      </c>
      <c r="E292" s="2" t="s">
        <v>262</v>
      </c>
      <c r="F292" s="2"/>
      <c r="G292" s="2"/>
      <c r="H292" s="2"/>
      <c r="I292" s="5" t="s">
        <v>193</v>
      </c>
      <c r="J292" s="6">
        <v>2087.6</v>
      </c>
      <c r="K292" s="6">
        <v>2060.9</v>
      </c>
      <c r="L292" s="6">
        <v>0</v>
      </c>
      <c r="M292" s="7">
        <v>0</v>
      </c>
      <c r="N292" s="6">
        <v>0</v>
      </c>
      <c r="O292" s="6">
        <v>0</v>
      </c>
    </row>
    <row r="293" spans="1:15" ht="306">
      <c r="A293" s="2"/>
      <c r="B293" s="2" t="s">
        <v>300</v>
      </c>
      <c r="C293" s="2"/>
      <c r="D293" s="2"/>
      <c r="E293" s="2"/>
      <c r="F293" s="2"/>
      <c r="G293" s="2"/>
      <c r="H293" s="2"/>
      <c r="I293" s="5"/>
      <c r="J293" s="6"/>
      <c r="K293" s="6"/>
      <c r="L293" s="6"/>
      <c r="M293" s="7"/>
      <c r="N293" s="6"/>
      <c r="O293" s="6"/>
    </row>
    <row r="294" spans="1:15" ht="126">
      <c r="A294" s="2"/>
      <c r="B294" s="2" t="s">
        <v>301</v>
      </c>
      <c r="C294" s="2"/>
      <c r="D294" s="2"/>
      <c r="E294" s="2"/>
      <c r="F294" s="2"/>
      <c r="G294" s="2"/>
      <c r="H294" s="2"/>
      <c r="I294" s="5"/>
      <c r="J294" s="6"/>
      <c r="K294" s="6"/>
      <c r="L294" s="6"/>
      <c r="M294" s="7"/>
      <c r="N294" s="6"/>
      <c r="O294" s="6"/>
    </row>
    <row r="295" spans="1:15" ht="72">
      <c r="A295" s="2"/>
      <c r="B295" s="2" t="s">
        <v>302</v>
      </c>
      <c r="C295" s="2"/>
      <c r="D295" s="2"/>
      <c r="E295" s="2"/>
      <c r="F295" s="2"/>
      <c r="G295" s="2"/>
      <c r="H295" s="2"/>
      <c r="I295" s="5"/>
      <c r="J295" s="6"/>
      <c r="K295" s="6"/>
      <c r="L295" s="6"/>
      <c r="M295" s="7"/>
      <c r="N295" s="6"/>
      <c r="O295" s="6"/>
    </row>
    <row r="296" spans="1:15" ht="36">
      <c r="A296" s="2"/>
      <c r="B296" s="2" t="s">
        <v>303</v>
      </c>
      <c r="C296" s="2"/>
      <c r="D296" s="2"/>
      <c r="E296" s="2"/>
      <c r="F296" s="2"/>
      <c r="G296" s="2"/>
      <c r="H296" s="2"/>
      <c r="I296" s="5"/>
      <c r="J296" s="6">
        <f>J297+J374</f>
        <v>13329.61</v>
      </c>
      <c r="K296" s="6">
        <f>K297+K374</f>
        <v>13137.1</v>
      </c>
      <c r="L296" s="6"/>
      <c r="M296" s="7"/>
      <c r="N296" s="6"/>
      <c r="O296" s="6"/>
    </row>
    <row r="297" spans="1:15" ht="144">
      <c r="A297" s="2" t="s">
        <v>70</v>
      </c>
      <c r="B297" s="2" t="s">
        <v>207</v>
      </c>
      <c r="C297" s="2"/>
      <c r="D297" s="2"/>
      <c r="E297" s="2"/>
      <c r="F297" s="2"/>
      <c r="G297" s="2"/>
      <c r="H297" s="2"/>
      <c r="I297" s="5"/>
      <c r="J297" s="6">
        <f>J298+J300</f>
        <v>13329.61</v>
      </c>
      <c r="K297" s="6">
        <f>K298+K300</f>
        <v>13137.1</v>
      </c>
      <c r="L297" s="6">
        <v>0</v>
      </c>
      <c r="M297" s="7">
        <v>0</v>
      </c>
      <c r="N297" s="6">
        <v>0</v>
      </c>
      <c r="O297" s="6">
        <v>0</v>
      </c>
    </row>
    <row r="298" spans="1:15" ht="90">
      <c r="A298" s="2"/>
      <c r="B298" s="2" t="s">
        <v>208</v>
      </c>
      <c r="C298" s="2" t="s">
        <v>122</v>
      </c>
      <c r="D298" s="2" t="s">
        <v>219</v>
      </c>
      <c r="E298" s="2" t="s">
        <v>262</v>
      </c>
      <c r="F298" s="2" t="s">
        <v>217</v>
      </c>
      <c r="G298" s="2"/>
      <c r="H298" s="2"/>
      <c r="I298" s="5" t="s">
        <v>218</v>
      </c>
      <c r="J298" s="6">
        <v>10433.01</v>
      </c>
      <c r="K298" s="6">
        <v>10240.5</v>
      </c>
      <c r="L298" s="6">
        <v>0</v>
      </c>
      <c r="M298" s="7">
        <v>0</v>
      </c>
      <c r="N298" s="6">
        <v>0</v>
      </c>
      <c r="O298" s="6">
        <v>0</v>
      </c>
    </row>
    <row r="299" spans="1:15" ht="36">
      <c r="A299" s="2"/>
      <c r="B299" s="2" t="s">
        <v>209</v>
      </c>
      <c r="C299" s="2"/>
      <c r="D299" s="2"/>
      <c r="E299" s="2"/>
      <c r="F299" s="2"/>
      <c r="G299" s="2"/>
      <c r="H299" s="2"/>
      <c r="I299" s="5"/>
      <c r="J299" s="6"/>
      <c r="K299" s="6"/>
      <c r="L299" s="6"/>
      <c r="M299" s="7"/>
      <c r="N299" s="6"/>
      <c r="O299" s="6"/>
    </row>
    <row r="300" spans="1:15" ht="144">
      <c r="A300" s="2"/>
      <c r="B300" s="2" t="s">
        <v>192</v>
      </c>
      <c r="C300" s="2" t="s">
        <v>122</v>
      </c>
      <c r="D300" s="2" t="s">
        <v>123</v>
      </c>
      <c r="E300" s="2" t="s">
        <v>262</v>
      </c>
      <c r="F300" s="2" t="s">
        <v>217</v>
      </c>
      <c r="G300" s="2"/>
      <c r="H300" s="2"/>
      <c r="I300" s="5" t="s">
        <v>178</v>
      </c>
      <c r="J300" s="6">
        <v>2896.6</v>
      </c>
      <c r="K300" s="6">
        <v>2896.6</v>
      </c>
      <c r="L300" s="6"/>
      <c r="M300" s="7"/>
      <c r="N300" s="6"/>
      <c r="O300" s="6"/>
    </row>
    <row r="301" spans="1:15" ht="126">
      <c r="A301" s="2"/>
      <c r="B301" s="2" t="s">
        <v>210</v>
      </c>
      <c r="C301" s="2"/>
      <c r="D301" s="2"/>
      <c r="E301" s="2"/>
      <c r="F301" s="2"/>
      <c r="G301" s="2"/>
      <c r="H301" s="2"/>
      <c r="I301" s="5"/>
      <c r="J301" s="6"/>
      <c r="K301" s="6"/>
      <c r="L301" s="6"/>
      <c r="M301" s="7"/>
      <c r="N301" s="6"/>
      <c r="O301" s="6"/>
    </row>
    <row r="302" spans="1:15" ht="306">
      <c r="A302" s="2"/>
      <c r="B302" s="2" t="s">
        <v>407</v>
      </c>
      <c r="C302" s="2"/>
      <c r="D302" s="2"/>
      <c r="E302" s="2"/>
      <c r="F302" s="2"/>
      <c r="G302" s="2"/>
      <c r="H302" s="2"/>
      <c r="I302" s="5"/>
      <c r="J302" s="6"/>
      <c r="K302" s="6"/>
      <c r="L302" s="6"/>
      <c r="M302" s="7"/>
      <c r="N302" s="6"/>
      <c r="O302" s="6"/>
    </row>
    <row r="303" spans="1:15" ht="216">
      <c r="A303" s="2"/>
      <c r="B303" s="2" t="s">
        <v>408</v>
      </c>
      <c r="C303" s="2"/>
      <c r="D303" s="2"/>
      <c r="E303" s="2"/>
      <c r="F303" s="2"/>
      <c r="G303" s="2"/>
      <c r="H303" s="2"/>
      <c r="I303" s="5"/>
      <c r="J303" s="6"/>
      <c r="K303" s="6"/>
      <c r="L303" s="6"/>
      <c r="M303" s="7"/>
      <c r="N303" s="6"/>
      <c r="O303" s="6"/>
    </row>
    <row r="304" spans="1:15" ht="90">
      <c r="A304" s="2"/>
      <c r="B304" s="2" t="s">
        <v>409</v>
      </c>
      <c r="C304" s="2"/>
      <c r="D304" s="2"/>
      <c r="E304" s="2"/>
      <c r="F304" s="2"/>
      <c r="G304" s="2"/>
      <c r="H304" s="2"/>
      <c r="I304" s="5"/>
      <c r="J304" s="6"/>
      <c r="K304" s="6"/>
      <c r="L304" s="6"/>
      <c r="M304" s="7"/>
      <c r="N304" s="6"/>
      <c r="O304" s="6"/>
    </row>
    <row r="305" spans="1:15" ht="108">
      <c r="A305" s="2"/>
      <c r="B305" s="2" t="s">
        <v>410</v>
      </c>
      <c r="C305" s="2"/>
      <c r="D305" s="2"/>
      <c r="E305" s="2"/>
      <c r="F305" s="2"/>
      <c r="G305" s="2"/>
      <c r="H305" s="2"/>
      <c r="I305" s="5"/>
      <c r="J305" s="6"/>
      <c r="K305" s="6"/>
      <c r="L305" s="6"/>
      <c r="M305" s="7"/>
      <c r="N305" s="6"/>
      <c r="O305" s="6"/>
    </row>
    <row r="306" spans="1:15" ht="198">
      <c r="A306" s="2"/>
      <c r="B306" s="2" t="s">
        <v>411</v>
      </c>
      <c r="C306" s="2"/>
      <c r="D306" s="2"/>
      <c r="E306" s="2"/>
      <c r="F306" s="2"/>
      <c r="G306" s="2"/>
      <c r="H306" s="2"/>
      <c r="I306" s="5"/>
      <c r="J306" s="6"/>
      <c r="K306" s="6"/>
      <c r="L306" s="6"/>
      <c r="M306" s="7"/>
      <c r="N306" s="6"/>
      <c r="O306" s="6"/>
    </row>
    <row r="307" spans="1:15" ht="72">
      <c r="A307" s="2"/>
      <c r="B307" s="2" t="s">
        <v>412</v>
      </c>
      <c r="C307" s="2"/>
      <c r="D307" s="2"/>
      <c r="E307" s="2"/>
      <c r="F307" s="2"/>
      <c r="G307" s="2"/>
      <c r="H307" s="2"/>
      <c r="I307" s="5"/>
      <c r="J307" s="6"/>
      <c r="K307" s="6"/>
      <c r="L307" s="6"/>
      <c r="M307" s="7"/>
      <c r="N307" s="6"/>
      <c r="O307" s="6"/>
    </row>
    <row r="308" spans="1:15" ht="54">
      <c r="A308" s="2"/>
      <c r="B308" s="2" t="s">
        <v>413</v>
      </c>
      <c r="C308" s="2"/>
      <c r="D308" s="2"/>
      <c r="E308" s="2"/>
      <c r="F308" s="2"/>
      <c r="G308" s="2"/>
      <c r="H308" s="2"/>
      <c r="I308" s="5"/>
      <c r="J308" s="6"/>
      <c r="K308" s="6"/>
      <c r="L308" s="6"/>
      <c r="M308" s="7"/>
      <c r="N308" s="6"/>
      <c r="O308" s="6"/>
    </row>
    <row r="309" spans="1:15" ht="90">
      <c r="A309" s="2"/>
      <c r="B309" s="2" t="s">
        <v>106</v>
      </c>
      <c r="C309" s="2"/>
      <c r="D309" s="2"/>
      <c r="E309" s="2"/>
      <c r="F309" s="2"/>
      <c r="G309" s="2"/>
      <c r="H309" s="2"/>
      <c r="I309" s="5"/>
      <c r="J309" s="6"/>
      <c r="K309" s="6"/>
      <c r="L309" s="6"/>
      <c r="M309" s="7"/>
      <c r="N309" s="6"/>
      <c r="O309" s="6"/>
    </row>
    <row r="310" spans="1:15" ht="90">
      <c r="A310" s="2"/>
      <c r="B310" s="2" t="s">
        <v>107</v>
      </c>
      <c r="C310" s="2"/>
      <c r="D310" s="2"/>
      <c r="E310" s="2"/>
      <c r="F310" s="2"/>
      <c r="G310" s="2"/>
      <c r="H310" s="2"/>
      <c r="I310" s="5"/>
      <c r="J310" s="6"/>
      <c r="K310" s="6"/>
      <c r="L310" s="6"/>
      <c r="M310" s="7"/>
      <c r="N310" s="6"/>
      <c r="O310" s="6"/>
    </row>
    <row r="311" spans="1:15" ht="72">
      <c r="A311" s="2"/>
      <c r="B311" s="2" t="s">
        <v>108</v>
      </c>
      <c r="C311" s="2"/>
      <c r="D311" s="2"/>
      <c r="E311" s="2"/>
      <c r="F311" s="2"/>
      <c r="G311" s="2"/>
      <c r="H311" s="2"/>
      <c r="I311" s="5"/>
      <c r="J311" s="6"/>
      <c r="K311" s="6"/>
      <c r="L311" s="6"/>
      <c r="M311" s="7"/>
      <c r="N311" s="6"/>
      <c r="O311" s="6"/>
    </row>
    <row r="312" spans="1:15" ht="162">
      <c r="A312" s="2"/>
      <c r="B312" s="2" t="s">
        <v>328</v>
      </c>
      <c r="C312" s="2"/>
      <c r="D312" s="2"/>
      <c r="E312" s="2"/>
      <c r="F312" s="2"/>
      <c r="G312" s="2"/>
      <c r="H312" s="2"/>
      <c r="I312" s="5"/>
      <c r="J312" s="6"/>
      <c r="K312" s="6"/>
      <c r="L312" s="6"/>
      <c r="M312" s="7"/>
      <c r="N312" s="6"/>
      <c r="O312" s="6"/>
    </row>
    <row r="313" spans="1:15" ht="108">
      <c r="A313" s="2"/>
      <c r="B313" s="2" t="s">
        <v>329</v>
      </c>
      <c r="C313" s="2"/>
      <c r="D313" s="2"/>
      <c r="E313" s="2"/>
      <c r="F313" s="2"/>
      <c r="G313" s="2"/>
      <c r="H313" s="2"/>
      <c r="I313" s="5"/>
      <c r="J313" s="6"/>
      <c r="K313" s="6"/>
      <c r="L313" s="6"/>
      <c r="M313" s="7"/>
      <c r="N313" s="6"/>
      <c r="O313" s="6"/>
    </row>
    <row r="314" spans="1:15" ht="144">
      <c r="A314" s="2"/>
      <c r="B314" s="2" t="s">
        <v>330</v>
      </c>
      <c r="C314" s="2"/>
      <c r="D314" s="2"/>
      <c r="E314" s="2"/>
      <c r="F314" s="2"/>
      <c r="G314" s="2"/>
      <c r="H314" s="2"/>
      <c r="I314" s="5"/>
      <c r="J314" s="6"/>
      <c r="K314" s="6"/>
      <c r="L314" s="6"/>
      <c r="M314" s="7"/>
      <c r="N314" s="6"/>
      <c r="O314" s="6"/>
    </row>
    <row r="315" spans="1:15" ht="126">
      <c r="A315" s="2"/>
      <c r="B315" s="2" t="s">
        <v>331</v>
      </c>
      <c r="C315" s="2"/>
      <c r="D315" s="2"/>
      <c r="E315" s="2"/>
      <c r="F315" s="2"/>
      <c r="G315" s="2"/>
      <c r="H315" s="2"/>
      <c r="I315" s="5"/>
      <c r="J315" s="6"/>
      <c r="K315" s="6"/>
      <c r="L315" s="6"/>
      <c r="M315" s="7"/>
      <c r="N315" s="6"/>
      <c r="O315" s="6"/>
    </row>
    <row r="316" spans="1:15" ht="36">
      <c r="A316" s="2"/>
      <c r="B316" s="2" t="s">
        <v>332</v>
      </c>
      <c r="C316" s="2"/>
      <c r="D316" s="2"/>
      <c r="E316" s="2"/>
      <c r="F316" s="2"/>
      <c r="G316" s="2"/>
      <c r="H316" s="2"/>
      <c r="I316" s="5"/>
      <c r="J316" s="6"/>
      <c r="K316" s="6"/>
      <c r="L316" s="6"/>
      <c r="M316" s="7"/>
      <c r="N316" s="6"/>
      <c r="O316" s="6"/>
    </row>
    <row r="317" spans="1:15" ht="72">
      <c r="A317" s="2"/>
      <c r="B317" s="2" t="s">
        <v>333</v>
      </c>
      <c r="C317" s="2"/>
      <c r="D317" s="2"/>
      <c r="E317" s="2"/>
      <c r="F317" s="2"/>
      <c r="G317" s="2"/>
      <c r="H317" s="2"/>
      <c r="I317" s="5"/>
      <c r="J317" s="6"/>
      <c r="K317" s="6"/>
      <c r="L317" s="6"/>
      <c r="M317" s="7"/>
      <c r="N317" s="6"/>
      <c r="O317" s="6"/>
    </row>
    <row r="318" spans="1:15" ht="409.5">
      <c r="A318" s="2"/>
      <c r="B318" s="2" t="s">
        <v>334</v>
      </c>
      <c r="C318" s="2"/>
      <c r="D318" s="2"/>
      <c r="E318" s="2"/>
      <c r="F318" s="2"/>
      <c r="G318" s="2"/>
      <c r="H318" s="2"/>
      <c r="I318" s="5"/>
      <c r="J318" s="6"/>
      <c r="K318" s="6"/>
      <c r="L318" s="6"/>
      <c r="M318" s="7"/>
      <c r="N318" s="6"/>
      <c r="O318" s="6"/>
    </row>
    <row r="319" spans="1:15" ht="409.5">
      <c r="A319" s="2"/>
      <c r="B319" s="2" t="s">
        <v>335</v>
      </c>
      <c r="C319" s="2"/>
      <c r="D319" s="2"/>
      <c r="E319" s="2"/>
      <c r="F319" s="2"/>
      <c r="G319" s="2"/>
      <c r="H319" s="2"/>
      <c r="I319" s="5"/>
      <c r="J319" s="6"/>
      <c r="K319" s="6"/>
      <c r="L319" s="6"/>
      <c r="M319" s="7"/>
      <c r="N319" s="6"/>
      <c r="O319" s="6"/>
    </row>
    <row r="320" spans="1:15" ht="270">
      <c r="A320" s="2"/>
      <c r="B320" s="2" t="s">
        <v>441</v>
      </c>
      <c r="C320" s="2"/>
      <c r="D320" s="2"/>
      <c r="E320" s="2"/>
      <c r="F320" s="2"/>
      <c r="G320" s="2"/>
      <c r="H320" s="2"/>
      <c r="I320" s="5"/>
      <c r="J320" s="6"/>
      <c r="K320" s="6"/>
      <c r="L320" s="6"/>
      <c r="M320" s="7"/>
      <c r="N320" s="6"/>
      <c r="O320" s="6"/>
    </row>
    <row r="321" spans="1:15" ht="36">
      <c r="A321" s="2"/>
      <c r="B321" s="2" t="s">
        <v>442</v>
      </c>
      <c r="C321" s="2"/>
      <c r="D321" s="2"/>
      <c r="E321" s="2"/>
      <c r="F321" s="2"/>
      <c r="G321" s="2"/>
      <c r="H321" s="2"/>
      <c r="I321" s="5"/>
      <c r="J321" s="6"/>
      <c r="K321" s="6"/>
      <c r="L321" s="6"/>
      <c r="M321" s="7"/>
      <c r="N321" s="6"/>
      <c r="O321" s="6"/>
    </row>
    <row r="322" spans="1:15" ht="126">
      <c r="A322" s="2"/>
      <c r="B322" s="2" t="s">
        <v>443</v>
      </c>
      <c r="C322" s="2"/>
      <c r="D322" s="2"/>
      <c r="E322" s="2"/>
      <c r="F322" s="2"/>
      <c r="G322" s="2"/>
      <c r="H322" s="2"/>
      <c r="I322" s="5"/>
      <c r="J322" s="6"/>
      <c r="K322" s="6"/>
      <c r="L322" s="6"/>
      <c r="M322" s="7"/>
      <c r="N322" s="6"/>
      <c r="O322" s="6"/>
    </row>
    <row r="323" spans="1:15" ht="90">
      <c r="A323" s="2"/>
      <c r="B323" s="2" t="s">
        <v>478</v>
      </c>
      <c r="C323" s="2"/>
      <c r="D323" s="2"/>
      <c r="E323" s="2"/>
      <c r="F323" s="2"/>
      <c r="G323" s="2"/>
      <c r="H323" s="2"/>
      <c r="I323" s="5"/>
      <c r="J323" s="6"/>
      <c r="K323" s="6"/>
      <c r="L323" s="6"/>
      <c r="M323" s="7"/>
      <c r="N323" s="6"/>
      <c r="O323" s="6"/>
    </row>
    <row r="324" spans="1:15" ht="72">
      <c r="A324" s="2"/>
      <c r="B324" s="2" t="s">
        <v>479</v>
      </c>
      <c r="C324" s="2"/>
      <c r="D324" s="2"/>
      <c r="E324" s="2"/>
      <c r="F324" s="2"/>
      <c r="G324" s="2"/>
      <c r="H324" s="2"/>
      <c r="I324" s="5"/>
      <c r="J324" s="6"/>
      <c r="K324" s="6"/>
      <c r="L324" s="6"/>
      <c r="M324" s="7"/>
      <c r="N324" s="6"/>
      <c r="O324" s="6"/>
    </row>
    <row r="325" spans="1:15" ht="162">
      <c r="A325" s="2"/>
      <c r="B325" s="2" t="s">
        <v>480</v>
      </c>
      <c r="C325" s="2"/>
      <c r="D325" s="2"/>
      <c r="E325" s="2"/>
      <c r="F325" s="2"/>
      <c r="G325" s="2"/>
      <c r="H325" s="2"/>
      <c r="I325" s="5"/>
      <c r="J325" s="6"/>
      <c r="K325" s="6"/>
      <c r="L325" s="6"/>
      <c r="M325" s="7"/>
      <c r="N325" s="6"/>
      <c r="O325" s="6"/>
    </row>
    <row r="326" spans="1:15" ht="72">
      <c r="A326" s="2"/>
      <c r="B326" s="2" t="s">
        <v>481</v>
      </c>
      <c r="C326" s="2"/>
      <c r="D326" s="2"/>
      <c r="E326" s="2"/>
      <c r="F326" s="2"/>
      <c r="G326" s="2"/>
      <c r="H326" s="2"/>
      <c r="I326" s="5"/>
      <c r="J326" s="6"/>
      <c r="K326" s="6"/>
      <c r="L326" s="6"/>
      <c r="M326" s="7"/>
      <c r="N326" s="6"/>
      <c r="O326" s="6"/>
    </row>
    <row r="327" spans="1:15" ht="72">
      <c r="A327" s="2"/>
      <c r="B327" s="2" t="s">
        <v>482</v>
      </c>
      <c r="C327" s="2"/>
      <c r="D327" s="2"/>
      <c r="E327" s="2"/>
      <c r="F327" s="2"/>
      <c r="G327" s="2"/>
      <c r="H327" s="2"/>
      <c r="I327" s="5"/>
      <c r="J327" s="6"/>
      <c r="K327" s="6"/>
      <c r="L327" s="6"/>
      <c r="M327" s="7"/>
      <c r="N327" s="6"/>
      <c r="O327" s="6"/>
    </row>
    <row r="328" spans="1:15" ht="126">
      <c r="A328" s="2"/>
      <c r="B328" s="2" t="s">
        <v>94</v>
      </c>
      <c r="C328" s="2"/>
      <c r="D328" s="2"/>
      <c r="E328" s="2"/>
      <c r="F328" s="2"/>
      <c r="G328" s="2"/>
      <c r="H328" s="2"/>
      <c r="I328" s="5"/>
      <c r="J328" s="6"/>
      <c r="K328" s="6"/>
      <c r="L328" s="6"/>
      <c r="M328" s="7"/>
      <c r="N328" s="6"/>
      <c r="O328" s="6"/>
    </row>
    <row r="329" spans="1:15" ht="36">
      <c r="A329" s="2"/>
      <c r="B329" s="2" t="s">
        <v>95</v>
      </c>
      <c r="C329" s="2"/>
      <c r="D329" s="2"/>
      <c r="E329" s="2"/>
      <c r="F329" s="2"/>
      <c r="G329" s="2"/>
      <c r="H329" s="2"/>
      <c r="I329" s="5"/>
      <c r="J329" s="6"/>
      <c r="K329" s="6"/>
      <c r="L329" s="6"/>
      <c r="M329" s="7"/>
      <c r="N329" s="6"/>
      <c r="O329" s="6"/>
    </row>
    <row r="330" spans="1:15" ht="90">
      <c r="A330" s="2"/>
      <c r="B330" s="2" t="s">
        <v>96</v>
      </c>
      <c r="C330" s="2"/>
      <c r="D330" s="2"/>
      <c r="E330" s="2"/>
      <c r="F330" s="2"/>
      <c r="G330" s="2"/>
      <c r="H330" s="2"/>
      <c r="I330" s="5"/>
      <c r="J330" s="6"/>
      <c r="K330" s="6"/>
      <c r="L330" s="6"/>
      <c r="M330" s="7"/>
      <c r="N330" s="6"/>
      <c r="O330" s="6"/>
    </row>
    <row r="331" spans="1:15" ht="108">
      <c r="A331" s="2"/>
      <c r="B331" s="2" t="s">
        <v>97</v>
      </c>
      <c r="C331" s="2"/>
      <c r="D331" s="2"/>
      <c r="E331" s="2"/>
      <c r="F331" s="2"/>
      <c r="G331" s="2"/>
      <c r="H331" s="2"/>
      <c r="I331" s="5"/>
      <c r="J331" s="6"/>
      <c r="K331" s="6"/>
      <c r="L331" s="6"/>
      <c r="M331" s="7"/>
      <c r="N331" s="6"/>
      <c r="O331" s="6"/>
    </row>
    <row r="332" spans="1:15" ht="126">
      <c r="A332" s="2"/>
      <c r="B332" s="2" t="s">
        <v>98</v>
      </c>
      <c r="C332" s="2"/>
      <c r="D332" s="2"/>
      <c r="E332" s="2"/>
      <c r="F332" s="2"/>
      <c r="G332" s="2"/>
      <c r="H332" s="2"/>
      <c r="I332" s="5"/>
      <c r="J332" s="6"/>
      <c r="K332" s="6"/>
      <c r="L332" s="6"/>
      <c r="M332" s="7"/>
      <c r="N332" s="6"/>
      <c r="O332" s="6"/>
    </row>
    <row r="333" spans="1:15" ht="126">
      <c r="A333" s="2"/>
      <c r="B333" s="2" t="s">
        <v>406</v>
      </c>
      <c r="C333" s="2"/>
      <c r="D333" s="2"/>
      <c r="E333" s="2"/>
      <c r="F333" s="2"/>
      <c r="G333" s="2"/>
      <c r="H333" s="2"/>
      <c r="I333" s="5"/>
      <c r="J333" s="6"/>
      <c r="K333" s="6"/>
      <c r="L333" s="6"/>
      <c r="M333" s="7"/>
      <c r="N333" s="6"/>
      <c r="O333" s="6"/>
    </row>
    <row r="334" spans="1:15" ht="144">
      <c r="A334" s="2"/>
      <c r="B334" s="2" t="s">
        <v>19</v>
      </c>
      <c r="C334" s="2"/>
      <c r="D334" s="2"/>
      <c r="E334" s="2"/>
      <c r="F334" s="2"/>
      <c r="G334" s="2"/>
      <c r="H334" s="2"/>
      <c r="I334" s="5"/>
      <c r="J334" s="6"/>
      <c r="K334" s="6"/>
      <c r="L334" s="6"/>
      <c r="M334" s="7"/>
      <c r="N334" s="6"/>
      <c r="O334" s="6"/>
    </row>
    <row r="335" spans="1:15" ht="54">
      <c r="A335" s="2"/>
      <c r="B335" s="2" t="s">
        <v>20</v>
      </c>
      <c r="C335" s="2"/>
      <c r="D335" s="2"/>
      <c r="E335" s="2"/>
      <c r="F335" s="2"/>
      <c r="G335" s="2"/>
      <c r="H335" s="2"/>
      <c r="I335" s="5"/>
      <c r="J335" s="6"/>
      <c r="K335" s="6"/>
      <c r="L335" s="6"/>
      <c r="M335" s="7"/>
      <c r="N335" s="6"/>
      <c r="O335" s="6"/>
    </row>
    <row r="336" spans="1:15" ht="90">
      <c r="A336" s="2"/>
      <c r="B336" s="2" t="s">
        <v>21</v>
      </c>
      <c r="C336" s="2"/>
      <c r="D336" s="2"/>
      <c r="E336" s="2"/>
      <c r="F336" s="2"/>
      <c r="G336" s="2"/>
      <c r="H336" s="2"/>
      <c r="I336" s="5"/>
      <c r="J336" s="6"/>
      <c r="K336" s="6"/>
      <c r="L336" s="6"/>
      <c r="M336" s="7"/>
      <c r="N336" s="6"/>
      <c r="O336" s="6"/>
    </row>
    <row r="337" spans="1:15" ht="84.75" customHeight="1">
      <c r="A337" s="2"/>
      <c r="B337" s="2" t="s">
        <v>180</v>
      </c>
      <c r="C337" s="2"/>
      <c r="D337" s="2"/>
      <c r="E337" s="2"/>
      <c r="F337" s="2"/>
      <c r="G337" s="2"/>
      <c r="H337" s="2"/>
      <c r="I337" s="5"/>
      <c r="J337" s="6"/>
      <c r="K337" s="6"/>
      <c r="L337" s="6"/>
      <c r="M337" s="7"/>
      <c r="N337" s="6"/>
      <c r="O337" s="6"/>
    </row>
    <row r="338" spans="1:15" ht="72">
      <c r="A338" s="2"/>
      <c r="B338" s="2" t="s">
        <v>22</v>
      </c>
      <c r="C338" s="2"/>
      <c r="D338" s="2"/>
      <c r="E338" s="2"/>
      <c r="F338" s="2"/>
      <c r="G338" s="2"/>
      <c r="H338" s="2"/>
      <c r="I338" s="5"/>
      <c r="J338" s="6"/>
      <c r="K338" s="6"/>
      <c r="L338" s="6"/>
      <c r="M338" s="7"/>
      <c r="N338" s="6"/>
      <c r="O338" s="6"/>
    </row>
    <row r="339" spans="1:15" ht="36">
      <c r="A339" s="2"/>
      <c r="B339" s="2" t="s">
        <v>23</v>
      </c>
      <c r="C339" s="2"/>
      <c r="D339" s="2"/>
      <c r="E339" s="2"/>
      <c r="F339" s="2"/>
      <c r="G339" s="2"/>
      <c r="H339" s="2"/>
      <c r="I339" s="5"/>
      <c r="J339" s="6"/>
      <c r="K339" s="6"/>
      <c r="L339" s="6"/>
      <c r="M339" s="7"/>
      <c r="N339" s="6"/>
      <c r="O339" s="6"/>
    </row>
    <row r="340" spans="1:15" ht="36">
      <c r="A340" s="2"/>
      <c r="B340" s="2" t="s">
        <v>24</v>
      </c>
      <c r="C340" s="2"/>
      <c r="D340" s="2"/>
      <c r="E340" s="2"/>
      <c r="F340" s="2"/>
      <c r="G340" s="2"/>
      <c r="H340" s="2"/>
      <c r="I340" s="5"/>
      <c r="J340" s="6"/>
      <c r="K340" s="6"/>
      <c r="L340" s="6"/>
      <c r="M340" s="7"/>
      <c r="N340" s="6"/>
      <c r="O340" s="6"/>
    </row>
    <row r="341" spans="1:15" ht="144">
      <c r="A341" s="2"/>
      <c r="B341" s="2" t="s">
        <v>25</v>
      </c>
      <c r="C341" s="2"/>
      <c r="D341" s="2"/>
      <c r="E341" s="2"/>
      <c r="F341" s="2"/>
      <c r="G341" s="2"/>
      <c r="H341" s="2"/>
      <c r="I341" s="5"/>
      <c r="J341" s="6"/>
      <c r="K341" s="6"/>
      <c r="L341" s="6"/>
      <c r="M341" s="7"/>
      <c r="N341" s="6"/>
      <c r="O341" s="6"/>
    </row>
    <row r="342" spans="1:15" ht="108">
      <c r="A342" s="2"/>
      <c r="B342" s="2" t="s">
        <v>26</v>
      </c>
      <c r="C342" s="2"/>
      <c r="D342" s="2"/>
      <c r="E342" s="2"/>
      <c r="F342" s="2"/>
      <c r="G342" s="2"/>
      <c r="H342" s="2"/>
      <c r="I342" s="5"/>
      <c r="J342" s="6"/>
      <c r="K342" s="6"/>
      <c r="L342" s="6"/>
      <c r="M342" s="7"/>
      <c r="N342" s="6"/>
      <c r="O342" s="6"/>
    </row>
    <row r="343" spans="1:15" ht="288">
      <c r="A343" s="2"/>
      <c r="B343" s="2" t="s">
        <v>27</v>
      </c>
      <c r="C343" s="2"/>
      <c r="D343" s="2"/>
      <c r="E343" s="2"/>
      <c r="F343" s="2"/>
      <c r="G343" s="2"/>
      <c r="H343" s="2"/>
      <c r="I343" s="5"/>
      <c r="J343" s="6"/>
      <c r="K343" s="6"/>
      <c r="L343" s="6"/>
      <c r="M343" s="7"/>
      <c r="N343" s="6"/>
      <c r="O343" s="6"/>
    </row>
    <row r="344" spans="1:15" ht="108">
      <c r="A344" s="2"/>
      <c r="B344" s="2" t="s">
        <v>28</v>
      </c>
      <c r="C344" s="2"/>
      <c r="D344" s="2"/>
      <c r="E344" s="2"/>
      <c r="F344" s="2"/>
      <c r="G344" s="2"/>
      <c r="H344" s="2"/>
      <c r="I344" s="5"/>
      <c r="J344" s="6"/>
      <c r="K344" s="6"/>
      <c r="L344" s="6"/>
      <c r="M344" s="7"/>
      <c r="N344" s="6"/>
      <c r="O344" s="6"/>
    </row>
    <row r="345" spans="1:15" ht="108">
      <c r="A345" s="2"/>
      <c r="B345" s="2" t="s">
        <v>29</v>
      </c>
      <c r="C345" s="2"/>
      <c r="D345" s="2"/>
      <c r="E345" s="2"/>
      <c r="F345" s="2"/>
      <c r="G345" s="2"/>
      <c r="H345" s="2"/>
      <c r="I345" s="5"/>
      <c r="J345" s="6"/>
      <c r="K345" s="6"/>
      <c r="L345" s="6"/>
      <c r="M345" s="7"/>
      <c r="N345" s="6"/>
      <c r="O345" s="6"/>
    </row>
    <row r="346" spans="1:15" ht="234">
      <c r="A346" s="2"/>
      <c r="B346" s="2" t="s">
        <v>427</v>
      </c>
      <c r="C346" s="2"/>
      <c r="D346" s="2"/>
      <c r="E346" s="2"/>
      <c r="F346" s="2"/>
      <c r="G346" s="2"/>
      <c r="H346" s="2"/>
      <c r="I346" s="5"/>
      <c r="J346" s="6"/>
      <c r="K346" s="6"/>
      <c r="L346" s="6"/>
      <c r="M346" s="7"/>
      <c r="N346" s="6"/>
      <c r="O346" s="6"/>
    </row>
    <row r="347" spans="1:15" ht="72">
      <c r="A347" s="2"/>
      <c r="B347" s="2" t="s">
        <v>428</v>
      </c>
      <c r="C347" s="2"/>
      <c r="D347" s="2"/>
      <c r="E347" s="2"/>
      <c r="F347" s="2"/>
      <c r="G347" s="2"/>
      <c r="H347" s="2"/>
      <c r="I347" s="5"/>
      <c r="J347" s="6"/>
      <c r="K347" s="6"/>
      <c r="L347" s="6"/>
      <c r="M347" s="7"/>
      <c r="N347" s="6"/>
      <c r="O347" s="6"/>
    </row>
    <row r="348" spans="1:15" ht="72">
      <c r="A348" s="2"/>
      <c r="B348" s="2" t="s">
        <v>429</v>
      </c>
      <c r="C348" s="2"/>
      <c r="D348" s="2"/>
      <c r="E348" s="2"/>
      <c r="F348" s="2"/>
      <c r="G348" s="2"/>
      <c r="H348" s="2"/>
      <c r="I348" s="5"/>
      <c r="J348" s="6"/>
      <c r="K348" s="6"/>
      <c r="L348" s="6"/>
      <c r="M348" s="7"/>
      <c r="N348" s="6"/>
      <c r="O348" s="6"/>
    </row>
    <row r="349" spans="1:15" ht="108">
      <c r="A349" s="2"/>
      <c r="B349" s="2" t="s">
        <v>430</v>
      </c>
      <c r="C349" s="2"/>
      <c r="D349" s="2"/>
      <c r="E349" s="2"/>
      <c r="F349" s="2"/>
      <c r="G349" s="2"/>
      <c r="H349" s="2"/>
      <c r="I349" s="5"/>
      <c r="J349" s="6"/>
      <c r="K349" s="6"/>
      <c r="L349" s="6"/>
      <c r="M349" s="7"/>
      <c r="N349" s="6"/>
      <c r="O349" s="6"/>
    </row>
    <row r="350" spans="1:15" ht="126">
      <c r="A350" s="2"/>
      <c r="B350" s="2" t="s">
        <v>431</v>
      </c>
      <c r="C350" s="2"/>
      <c r="D350" s="2"/>
      <c r="E350" s="2"/>
      <c r="F350" s="2"/>
      <c r="G350" s="2"/>
      <c r="H350" s="2"/>
      <c r="I350" s="5"/>
      <c r="J350" s="6"/>
      <c r="K350" s="6"/>
      <c r="L350" s="6"/>
      <c r="M350" s="7"/>
      <c r="N350" s="6"/>
      <c r="O350" s="6"/>
    </row>
    <row r="351" spans="1:15" ht="54">
      <c r="A351" s="2"/>
      <c r="B351" s="2" t="s">
        <v>432</v>
      </c>
      <c r="C351" s="2"/>
      <c r="D351" s="2"/>
      <c r="E351" s="2"/>
      <c r="F351" s="2"/>
      <c r="G351" s="2"/>
      <c r="H351" s="2"/>
      <c r="I351" s="5"/>
      <c r="J351" s="6"/>
      <c r="K351" s="6"/>
      <c r="L351" s="6"/>
      <c r="M351" s="7"/>
      <c r="N351" s="6"/>
      <c r="O351" s="6"/>
    </row>
    <row r="352" spans="1:15" ht="409.5">
      <c r="A352" s="2"/>
      <c r="B352" s="2" t="s">
        <v>17</v>
      </c>
      <c r="C352" s="2"/>
      <c r="D352" s="2"/>
      <c r="E352" s="2"/>
      <c r="F352" s="2"/>
      <c r="G352" s="2"/>
      <c r="H352" s="2"/>
      <c r="I352" s="5"/>
      <c r="J352" s="6"/>
      <c r="K352" s="6"/>
      <c r="L352" s="6"/>
      <c r="M352" s="7"/>
      <c r="N352" s="6"/>
      <c r="O352" s="6"/>
    </row>
    <row r="353" spans="1:15" ht="306">
      <c r="A353" s="2"/>
      <c r="B353" s="2" t="s">
        <v>240</v>
      </c>
      <c r="C353" s="2"/>
      <c r="D353" s="2"/>
      <c r="E353" s="2"/>
      <c r="F353" s="2"/>
      <c r="G353" s="2"/>
      <c r="H353" s="2"/>
      <c r="I353" s="5"/>
      <c r="J353" s="6"/>
      <c r="K353" s="6"/>
      <c r="L353" s="6"/>
      <c r="M353" s="7"/>
      <c r="N353" s="6"/>
      <c r="O353" s="6"/>
    </row>
    <row r="354" spans="1:15" ht="126">
      <c r="A354" s="2"/>
      <c r="B354" s="2" t="s">
        <v>241</v>
      </c>
      <c r="C354" s="2"/>
      <c r="D354" s="2"/>
      <c r="E354" s="2"/>
      <c r="F354" s="2"/>
      <c r="G354" s="2"/>
      <c r="H354" s="2"/>
      <c r="I354" s="5"/>
      <c r="J354" s="6"/>
      <c r="K354" s="6"/>
      <c r="L354" s="6"/>
      <c r="M354" s="7"/>
      <c r="N354" s="6"/>
      <c r="O354" s="6"/>
    </row>
    <row r="355" spans="1:15" ht="252">
      <c r="A355" s="2"/>
      <c r="B355" s="2" t="s">
        <v>444</v>
      </c>
      <c r="C355" s="2"/>
      <c r="D355" s="2"/>
      <c r="E355" s="2"/>
      <c r="F355" s="2"/>
      <c r="G355" s="2"/>
      <c r="H355" s="2"/>
      <c r="I355" s="5"/>
      <c r="J355" s="6"/>
      <c r="K355" s="6"/>
      <c r="L355" s="6"/>
      <c r="M355" s="7"/>
      <c r="N355" s="6"/>
      <c r="O355" s="6"/>
    </row>
    <row r="356" spans="1:15" ht="72">
      <c r="A356" s="2"/>
      <c r="B356" s="2" t="s">
        <v>445</v>
      </c>
      <c r="C356" s="2"/>
      <c r="D356" s="2"/>
      <c r="E356" s="2"/>
      <c r="F356" s="2"/>
      <c r="G356" s="2"/>
      <c r="H356" s="2"/>
      <c r="I356" s="5"/>
      <c r="J356" s="6"/>
      <c r="K356" s="6"/>
      <c r="L356" s="6"/>
      <c r="M356" s="7"/>
      <c r="N356" s="6"/>
      <c r="O356" s="6"/>
    </row>
    <row r="357" spans="1:15" ht="72">
      <c r="A357" s="2"/>
      <c r="B357" s="2" t="s">
        <v>446</v>
      </c>
      <c r="C357" s="2"/>
      <c r="D357" s="2"/>
      <c r="E357" s="2"/>
      <c r="F357" s="2"/>
      <c r="G357" s="2"/>
      <c r="H357" s="2"/>
      <c r="I357" s="5"/>
      <c r="J357" s="6"/>
      <c r="K357" s="6"/>
      <c r="L357" s="6"/>
      <c r="M357" s="7"/>
      <c r="N357" s="6"/>
      <c r="O357" s="6"/>
    </row>
    <row r="358" spans="1:15" ht="90">
      <c r="A358" s="2"/>
      <c r="B358" s="2" t="s">
        <v>447</v>
      </c>
      <c r="C358" s="2"/>
      <c r="D358" s="2"/>
      <c r="E358" s="2"/>
      <c r="F358" s="2"/>
      <c r="G358" s="2"/>
      <c r="H358" s="2"/>
      <c r="I358" s="5"/>
      <c r="J358" s="6"/>
      <c r="K358" s="6"/>
      <c r="L358" s="6"/>
      <c r="M358" s="7"/>
      <c r="N358" s="6"/>
      <c r="O358" s="6"/>
    </row>
    <row r="359" spans="1:15" ht="90">
      <c r="A359" s="2"/>
      <c r="B359" s="2" t="s">
        <v>448</v>
      </c>
      <c r="C359" s="2"/>
      <c r="D359" s="2"/>
      <c r="E359" s="2"/>
      <c r="F359" s="2"/>
      <c r="G359" s="2"/>
      <c r="H359" s="2"/>
      <c r="I359" s="5"/>
      <c r="J359" s="6"/>
      <c r="K359" s="6"/>
      <c r="L359" s="6"/>
      <c r="M359" s="7"/>
      <c r="N359" s="6"/>
      <c r="O359" s="6"/>
    </row>
    <row r="360" spans="1:15" ht="90">
      <c r="A360" s="2"/>
      <c r="B360" s="2" t="s">
        <v>449</v>
      </c>
      <c r="C360" s="2"/>
      <c r="D360" s="2"/>
      <c r="E360" s="2"/>
      <c r="F360" s="2"/>
      <c r="G360" s="2"/>
      <c r="H360" s="2"/>
      <c r="I360" s="5"/>
      <c r="J360" s="6"/>
      <c r="K360" s="6"/>
      <c r="L360" s="6"/>
      <c r="M360" s="7"/>
      <c r="N360" s="6"/>
      <c r="O360" s="6"/>
    </row>
    <row r="361" spans="1:15" ht="90">
      <c r="A361" s="2"/>
      <c r="B361" s="2" t="s">
        <v>116</v>
      </c>
      <c r="C361" s="2"/>
      <c r="D361" s="2"/>
      <c r="E361" s="2"/>
      <c r="F361" s="2"/>
      <c r="G361" s="2"/>
      <c r="H361" s="2"/>
      <c r="I361" s="5"/>
      <c r="J361" s="6"/>
      <c r="K361" s="6"/>
      <c r="L361" s="6"/>
      <c r="M361" s="7"/>
      <c r="N361" s="6"/>
      <c r="O361" s="6"/>
    </row>
    <row r="362" spans="1:15" ht="162">
      <c r="A362" s="2"/>
      <c r="B362" s="2" t="s">
        <v>117</v>
      </c>
      <c r="C362" s="2"/>
      <c r="D362" s="2"/>
      <c r="E362" s="2"/>
      <c r="F362" s="2"/>
      <c r="G362" s="2"/>
      <c r="H362" s="2"/>
      <c r="I362" s="5"/>
      <c r="J362" s="6"/>
      <c r="K362" s="6"/>
      <c r="L362" s="6"/>
      <c r="M362" s="7"/>
      <c r="N362" s="6"/>
      <c r="O362" s="6"/>
    </row>
    <row r="363" spans="1:15" ht="126">
      <c r="A363" s="2"/>
      <c r="B363" s="2" t="s">
        <v>118</v>
      </c>
      <c r="C363" s="2"/>
      <c r="D363" s="2"/>
      <c r="E363" s="2"/>
      <c r="F363" s="2"/>
      <c r="G363" s="2"/>
      <c r="H363" s="2"/>
      <c r="I363" s="5"/>
      <c r="J363" s="6"/>
      <c r="K363" s="6"/>
      <c r="L363" s="6"/>
      <c r="M363" s="7"/>
      <c r="N363" s="6"/>
      <c r="O363" s="6"/>
    </row>
    <row r="364" spans="1:15" ht="162">
      <c r="A364" s="2"/>
      <c r="B364" s="2" t="s">
        <v>119</v>
      </c>
      <c r="C364" s="2"/>
      <c r="D364" s="2"/>
      <c r="E364" s="2"/>
      <c r="F364" s="2"/>
      <c r="G364" s="2"/>
      <c r="H364" s="2"/>
      <c r="I364" s="5"/>
      <c r="J364" s="6"/>
      <c r="K364" s="6"/>
      <c r="L364" s="6"/>
      <c r="M364" s="7"/>
      <c r="N364" s="6"/>
      <c r="O364" s="6"/>
    </row>
    <row r="365" spans="1:15" ht="108">
      <c r="A365" s="2"/>
      <c r="B365" s="2" t="s">
        <v>120</v>
      </c>
      <c r="C365" s="2"/>
      <c r="D365" s="2"/>
      <c r="E365" s="2"/>
      <c r="F365" s="2"/>
      <c r="G365" s="2"/>
      <c r="H365" s="2"/>
      <c r="I365" s="5"/>
      <c r="J365" s="6"/>
      <c r="K365" s="6"/>
      <c r="L365" s="6"/>
      <c r="M365" s="7"/>
      <c r="N365" s="6"/>
      <c r="O365" s="6"/>
    </row>
    <row r="366" spans="1:15" ht="72">
      <c r="A366" s="2"/>
      <c r="B366" s="2" t="s">
        <v>121</v>
      </c>
      <c r="C366" s="2"/>
      <c r="D366" s="2"/>
      <c r="E366" s="2"/>
      <c r="F366" s="2"/>
      <c r="G366" s="2"/>
      <c r="H366" s="2"/>
      <c r="I366" s="5"/>
      <c r="J366" s="6"/>
      <c r="K366" s="6"/>
      <c r="L366" s="6"/>
      <c r="M366" s="7"/>
      <c r="N366" s="6"/>
      <c r="O366" s="6"/>
    </row>
    <row r="367" spans="1:15" ht="198">
      <c r="A367" s="2"/>
      <c r="B367" s="2" t="s">
        <v>254</v>
      </c>
      <c r="C367" s="2"/>
      <c r="D367" s="2"/>
      <c r="E367" s="2"/>
      <c r="F367" s="2"/>
      <c r="G367" s="2"/>
      <c r="H367" s="2"/>
      <c r="I367" s="5"/>
      <c r="J367" s="6"/>
      <c r="K367" s="6"/>
      <c r="L367" s="6"/>
      <c r="M367" s="7"/>
      <c r="N367" s="6"/>
      <c r="O367" s="6"/>
    </row>
    <row r="368" spans="1:15" ht="144">
      <c r="A368" s="2"/>
      <c r="B368" s="2" t="s">
        <v>336</v>
      </c>
      <c r="C368" s="2"/>
      <c r="D368" s="2"/>
      <c r="E368" s="2"/>
      <c r="F368" s="2"/>
      <c r="G368" s="2"/>
      <c r="H368" s="2"/>
      <c r="I368" s="5"/>
      <c r="J368" s="6"/>
      <c r="K368" s="6"/>
      <c r="L368" s="6"/>
      <c r="M368" s="7"/>
      <c r="N368" s="6"/>
      <c r="O368" s="6"/>
    </row>
    <row r="369" spans="1:15" ht="72">
      <c r="A369" s="2"/>
      <c r="B369" s="2" t="s">
        <v>63</v>
      </c>
      <c r="C369" s="2"/>
      <c r="D369" s="2"/>
      <c r="E369" s="2"/>
      <c r="F369" s="2"/>
      <c r="G369" s="2"/>
      <c r="H369" s="2"/>
      <c r="I369" s="5"/>
      <c r="J369" s="6"/>
      <c r="K369" s="6"/>
      <c r="L369" s="6"/>
      <c r="M369" s="7"/>
      <c r="N369" s="6"/>
      <c r="O369" s="6"/>
    </row>
    <row r="370" spans="1:15" ht="180">
      <c r="A370" s="2"/>
      <c r="B370" s="2" t="s">
        <v>80</v>
      </c>
      <c r="C370" s="2"/>
      <c r="D370" s="2"/>
      <c r="E370" s="2"/>
      <c r="F370" s="2"/>
      <c r="G370" s="2"/>
      <c r="H370" s="2"/>
      <c r="I370" s="5"/>
      <c r="J370" s="6"/>
      <c r="K370" s="6"/>
      <c r="L370" s="6"/>
      <c r="M370" s="7"/>
      <c r="N370" s="6"/>
      <c r="O370" s="6"/>
    </row>
    <row r="371" spans="1:15" ht="36">
      <c r="A371" s="2"/>
      <c r="B371" s="2" t="s">
        <v>81</v>
      </c>
      <c r="C371" s="2"/>
      <c r="D371" s="2"/>
      <c r="E371" s="2"/>
      <c r="F371" s="2"/>
      <c r="G371" s="2"/>
      <c r="H371" s="2"/>
      <c r="I371" s="5"/>
      <c r="J371" s="6"/>
      <c r="K371" s="6"/>
      <c r="L371" s="6"/>
      <c r="M371" s="7"/>
      <c r="N371" s="6"/>
      <c r="O371" s="6"/>
    </row>
    <row r="372" spans="1:15" ht="144">
      <c r="A372" s="2"/>
      <c r="B372" s="2" t="s">
        <v>82</v>
      </c>
      <c r="C372" s="2"/>
      <c r="D372" s="2"/>
      <c r="E372" s="2"/>
      <c r="F372" s="2"/>
      <c r="G372" s="2"/>
      <c r="H372" s="2"/>
      <c r="I372" s="5"/>
      <c r="J372" s="6"/>
      <c r="K372" s="6"/>
      <c r="L372" s="6"/>
      <c r="M372" s="7"/>
      <c r="N372" s="6"/>
      <c r="O372" s="6"/>
    </row>
    <row r="373" spans="1:15" ht="54">
      <c r="A373" s="2"/>
      <c r="B373" s="2" t="s">
        <v>83</v>
      </c>
      <c r="C373" s="2"/>
      <c r="D373" s="2"/>
      <c r="E373" s="2"/>
      <c r="F373" s="2"/>
      <c r="G373" s="2"/>
      <c r="H373" s="2"/>
      <c r="I373" s="5"/>
      <c r="J373" s="6"/>
      <c r="K373" s="6"/>
      <c r="L373" s="6"/>
      <c r="M373" s="7"/>
      <c r="N373" s="6"/>
      <c r="O373" s="6"/>
    </row>
    <row r="374" spans="1:15" ht="252">
      <c r="A374" s="2"/>
      <c r="B374" s="2" t="s">
        <v>84</v>
      </c>
      <c r="C374" s="2"/>
      <c r="D374" s="2"/>
      <c r="E374" s="2"/>
      <c r="F374" s="2"/>
      <c r="G374" s="2"/>
      <c r="H374" s="2"/>
      <c r="I374" s="5"/>
      <c r="J374" s="6"/>
      <c r="K374" s="6"/>
      <c r="L374" s="6"/>
      <c r="M374" s="7"/>
      <c r="N374" s="6"/>
      <c r="O374" s="6"/>
    </row>
    <row r="375" spans="1:15" ht="72">
      <c r="A375" s="2"/>
      <c r="B375" s="2" t="s">
        <v>85</v>
      </c>
      <c r="C375" s="2"/>
      <c r="D375" s="2"/>
      <c r="E375" s="2"/>
      <c r="F375" s="2"/>
      <c r="G375" s="2"/>
      <c r="H375" s="2"/>
      <c r="I375" s="5"/>
      <c r="J375" s="6"/>
      <c r="K375" s="6"/>
      <c r="L375" s="6"/>
      <c r="M375" s="7"/>
      <c r="N375" s="6"/>
      <c r="O375" s="6"/>
    </row>
    <row r="376" spans="1:15" ht="126">
      <c r="A376" s="2"/>
      <c r="B376" s="2" t="s">
        <v>288</v>
      </c>
      <c r="C376" s="2"/>
      <c r="D376" s="2"/>
      <c r="E376" s="2"/>
      <c r="F376" s="2"/>
      <c r="G376" s="2"/>
      <c r="H376" s="2"/>
      <c r="I376" s="5"/>
      <c r="J376" s="6"/>
      <c r="K376" s="6"/>
      <c r="L376" s="6"/>
      <c r="M376" s="7"/>
      <c r="N376" s="6"/>
      <c r="O376" s="6"/>
    </row>
    <row r="377" spans="1:15" ht="18">
      <c r="A377" s="2"/>
      <c r="B377" s="8"/>
      <c r="C377" s="8"/>
      <c r="D377" s="8"/>
      <c r="E377" s="8"/>
      <c r="F377" s="8"/>
      <c r="G377" s="8"/>
      <c r="H377" s="8"/>
      <c r="I377" s="5"/>
      <c r="J377" s="6"/>
      <c r="K377" s="6"/>
      <c r="L377" s="6"/>
      <c r="M377" s="7"/>
      <c r="N377" s="6"/>
      <c r="O377" s="6"/>
    </row>
    <row r="378" ht="52.5" customHeight="1"/>
  </sheetData>
  <sheetProtection/>
  <mergeCells count="114">
    <mergeCell ref="I44:I45"/>
    <mergeCell ref="K44:K45"/>
    <mergeCell ref="I15:I16"/>
    <mergeCell ref="M11:M12"/>
    <mergeCell ref="K11:K12"/>
    <mergeCell ref="M44:M45"/>
    <mergeCell ref="M42:M43"/>
    <mergeCell ref="L44:L45"/>
    <mergeCell ref="I42:I43"/>
    <mergeCell ref="J42:J43"/>
    <mergeCell ref="K42:K43"/>
    <mergeCell ref="L42:L43"/>
    <mergeCell ref="M15:M16"/>
    <mergeCell ref="K15:K16"/>
    <mergeCell ref="L15:L16"/>
    <mergeCell ref="J15:J16"/>
    <mergeCell ref="I31:I32"/>
    <mergeCell ref="J31:J32"/>
    <mergeCell ref="M31:M32"/>
    <mergeCell ref="K31:K32"/>
    <mergeCell ref="L31:L32"/>
    <mergeCell ref="O11:O12"/>
    <mergeCell ref="O15:O16"/>
    <mergeCell ref="O31:O32"/>
    <mergeCell ref="N11:N12"/>
    <mergeCell ref="N15:N16"/>
    <mergeCell ref="N31:N32"/>
    <mergeCell ref="A18:A19"/>
    <mergeCell ref="A15:A16"/>
    <mergeCell ref="C42:C43"/>
    <mergeCell ref="D44:D45"/>
    <mergeCell ref="A41:A42"/>
    <mergeCell ref="M64:M65"/>
    <mergeCell ref="M81:M82"/>
    <mergeCell ref="N42:N43"/>
    <mergeCell ref="O108:O109"/>
    <mergeCell ref="N81:N82"/>
    <mergeCell ref="O146:O147"/>
    <mergeCell ref="O42:O43"/>
    <mergeCell ref="O44:O45"/>
    <mergeCell ref="O64:O65"/>
    <mergeCell ref="O81:O82"/>
    <mergeCell ref="A146:A147"/>
    <mergeCell ref="B146:B147"/>
    <mergeCell ref="M108:M109"/>
    <mergeCell ref="F108:F109"/>
    <mergeCell ref="K108:K109"/>
    <mergeCell ref="L108:L109"/>
    <mergeCell ref="M146:M147"/>
    <mergeCell ref="G146:G147"/>
    <mergeCell ref="H146:H147"/>
    <mergeCell ref="G108:G109"/>
    <mergeCell ref="H108:H109"/>
    <mergeCell ref="L81:L82"/>
    <mergeCell ref="I108:I109"/>
    <mergeCell ref="J108:J109"/>
    <mergeCell ref="A108:A109"/>
    <mergeCell ref="B108:B109"/>
    <mergeCell ref="N146:N147"/>
    <mergeCell ref="N44:N45"/>
    <mergeCell ref="N108:N109"/>
    <mergeCell ref="N64:N65"/>
    <mergeCell ref="J44:J45"/>
    <mergeCell ref="G44:G45"/>
    <mergeCell ref="C44:C45"/>
    <mergeCell ref="F44:F45"/>
    <mergeCell ref="B64:B65"/>
    <mergeCell ref="G81:G82"/>
    <mergeCell ref="E64:E65"/>
    <mergeCell ref="D64:D65"/>
    <mergeCell ref="C64:C65"/>
    <mergeCell ref="D81:D82"/>
    <mergeCell ref="F81:F82"/>
    <mergeCell ref="H81:H82"/>
    <mergeCell ref="C81:C82"/>
    <mergeCell ref="E81:E82"/>
    <mergeCell ref="H44:H45"/>
    <mergeCell ref="E44:E45"/>
    <mergeCell ref="A64:A65"/>
    <mergeCell ref="B42:B43"/>
    <mergeCell ref="B81:B83"/>
    <mergeCell ref="D11:D12"/>
    <mergeCell ref="B13:B14"/>
    <mergeCell ref="B29:B30"/>
    <mergeCell ref="B31:B32"/>
    <mergeCell ref="B11:B12"/>
    <mergeCell ref="B34:B35"/>
    <mergeCell ref="B44:B45"/>
    <mergeCell ref="A8:A9"/>
    <mergeCell ref="L11:L12"/>
    <mergeCell ref="C11:C12"/>
    <mergeCell ref="E11:E12"/>
    <mergeCell ref="I11:I12"/>
    <mergeCell ref="B8:B9"/>
    <mergeCell ref="J11:J12"/>
    <mergeCell ref="A11:A12"/>
    <mergeCell ref="A1:N1"/>
    <mergeCell ref="A4:A5"/>
    <mergeCell ref="B4:B5"/>
    <mergeCell ref="I4:I5"/>
    <mergeCell ref="J4:K4"/>
    <mergeCell ref="C4:E4"/>
    <mergeCell ref="F4:H4"/>
    <mergeCell ref="I64:I65"/>
    <mergeCell ref="L146:L147"/>
    <mergeCell ref="I146:I147"/>
    <mergeCell ref="J146:J147"/>
    <mergeCell ref="I81:I82"/>
    <mergeCell ref="J81:J82"/>
    <mergeCell ref="K81:K82"/>
    <mergeCell ref="K146:K147"/>
    <mergeCell ref="J64:J65"/>
    <mergeCell ref="K64:K65"/>
    <mergeCell ref="L64:L65"/>
  </mergeCells>
  <printOptions/>
  <pageMargins left="0.393700787401575" right="0.393700787401575" top="0.196850393700787" bottom="0.196850393700787" header="0.196850393700787" footer="0.196850393700787"/>
  <pageSetup horizontalDpi="300" verticalDpi="300" orientation="landscape" paperSize="9" scale="54" r:id="rId1"/>
  <rowBreaks count="6" manualBreakCount="6">
    <brk id="25" max="13" man="1"/>
    <brk id="30" max="255" man="1"/>
    <brk id="144" max="13" man="1"/>
    <brk id="149" max="255" man="1"/>
    <brk id="194" max="7" man="1"/>
    <brk id="20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skyna</cp:lastModifiedBy>
  <cp:lastPrinted>2016-04-20T05:50:06Z</cp:lastPrinted>
  <dcterms:created xsi:type="dcterms:W3CDTF">2016-01-27T13:24:30Z</dcterms:created>
  <dcterms:modified xsi:type="dcterms:W3CDTF">2016-08-02T11:27:20Z</dcterms:modified>
  <cp:category/>
  <cp:version/>
  <cp:contentType/>
  <cp:contentStatus/>
</cp:coreProperties>
</file>